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19245" windowHeight="6495" tabRatio="917" firstSheet="1" activeTab="1"/>
  </bookViews>
  <sheets>
    <sheet name="Nota PPE" sheetId="40" state="hidden" r:id="rId1"/>
    <sheet name="CTAS&gt; POR PAGAR" sheetId="39" r:id="rId2"/>
  </sheets>
  <definedNames>
    <definedName name="_xlnm._FilterDatabase" localSheetId="1" hidden="1">'CTAS&gt; POR PAGAR'!$C$9:$G$289</definedName>
    <definedName name="_xlnm.Print_Area" localSheetId="1">'CTAS&gt; POR PAGAR'!$B$1:$G$256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5" i="39" l="1"/>
  <c r="D27" i="40" l="1"/>
  <c r="C27" i="40"/>
  <c r="E15" i="40" l="1"/>
  <c r="E16" i="40" s="1"/>
  <c r="D15" i="40"/>
  <c r="D16" i="40" s="1"/>
  <c r="C15" i="40"/>
  <c r="C16" i="40" s="1"/>
  <c r="F14" i="40"/>
  <c r="C11" i="40"/>
  <c r="E11" i="40"/>
  <c r="D11" i="40"/>
  <c r="F9" i="40"/>
  <c r="E17" i="40" l="1"/>
  <c r="D17" i="40"/>
  <c r="C17" i="40"/>
  <c r="F10" i="40"/>
  <c r="F11" i="40" s="1"/>
  <c r="F15" i="40"/>
  <c r="F16" i="40" s="1"/>
  <c r="F17" i="40" l="1"/>
  <c r="C24" i="40" l="1"/>
  <c r="F22" i="40"/>
  <c r="F23" i="40"/>
  <c r="D24" i="40"/>
  <c r="E24" i="40"/>
  <c r="F26" i="40"/>
  <c r="F27" i="40"/>
  <c r="C28" i="40"/>
  <c r="D28" i="40"/>
  <c r="E28" i="40"/>
  <c r="C29" i="40" l="1"/>
  <c r="D29" i="40"/>
  <c r="F28" i="40"/>
  <c r="F24" i="40"/>
  <c r="E29" i="40"/>
  <c r="F29" i="40" l="1"/>
</calcChain>
</file>

<file path=xl/sharedStrings.xml><?xml version="1.0" encoding="utf-8"?>
<sst xmlns="http://schemas.openxmlformats.org/spreadsheetml/2006/main" count="959" uniqueCount="464">
  <si>
    <t xml:space="preserve">Maquinarias y Equipos </t>
  </si>
  <si>
    <t>Mobiliarios y Equipos de Oficina</t>
  </si>
  <si>
    <t xml:space="preserve">Equipos de Transporte </t>
  </si>
  <si>
    <t>Total</t>
  </si>
  <si>
    <t>Adiciones</t>
  </si>
  <si>
    <t>Saldo al final Periodo</t>
  </si>
  <si>
    <t>Depreciación Acumulada</t>
  </si>
  <si>
    <t>Al inicio del Periodo</t>
  </si>
  <si>
    <t>Cargo del Periodo</t>
  </si>
  <si>
    <t>Saldo al final del periodo</t>
  </si>
  <si>
    <t>Costo de Adquisición 2019</t>
  </si>
  <si>
    <t>Propiedad, Planta y Equipo Neto 2020</t>
  </si>
  <si>
    <t>Ciudad Sanitaria Dr. Luis E. Aybar</t>
  </si>
  <si>
    <t xml:space="preserve"> </t>
  </si>
  <si>
    <t>Nota # 11  Propiedad Planta y Equipo</t>
  </si>
  <si>
    <t xml:space="preserve"> (Valores en RD$)</t>
  </si>
  <si>
    <t>FECHA</t>
  </si>
  <si>
    <t xml:space="preserve">No. FACTURA Y/O  COMPROBANTE </t>
  </si>
  <si>
    <t>PROVEEDORES</t>
  </si>
  <si>
    <t>CONCEPTO</t>
  </si>
  <si>
    <t>MONTO</t>
  </si>
  <si>
    <t xml:space="preserve"> Servicio Regional de Salud Metropolitano</t>
  </si>
  <si>
    <t>Equipos de Transporte Y Computacion</t>
  </si>
  <si>
    <t>Costo de Adquisición 2020</t>
  </si>
  <si>
    <t>Propiedad, Planta y Equipo Neto 2022</t>
  </si>
  <si>
    <t>B1500001052</t>
  </si>
  <si>
    <t>AIDSA</t>
  </si>
  <si>
    <t>RECOGIDAS BASURA</t>
  </si>
  <si>
    <t>B1500001056</t>
  </si>
  <si>
    <t>B1500001104</t>
  </si>
  <si>
    <t>B1500001070</t>
  </si>
  <si>
    <t>B1500001069</t>
  </si>
  <si>
    <t>B1500001103</t>
  </si>
  <si>
    <t>B1500001126</t>
  </si>
  <si>
    <t>B1500001164</t>
  </si>
  <si>
    <t>B1500001165</t>
  </si>
  <si>
    <t>B1500001180</t>
  </si>
  <si>
    <t>B1500001181</t>
  </si>
  <si>
    <t>B1500016105</t>
  </si>
  <si>
    <t>ALCON DOMINICANA</t>
  </si>
  <si>
    <t>COMPRA DE MEDICAMENTOS</t>
  </si>
  <si>
    <t>B1500016124</t>
  </si>
  <si>
    <t>B1500016146</t>
  </si>
  <si>
    <t>B1500016158</t>
  </si>
  <si>
    <t>B1500015198</t>
  </si>
  <si>
    <t>B1500016290</t>
  </si>
  <si>
    <t>B1500016291</t>
  </si>
  <si>
    <t>B1500001558</t>
  </si>
  <si>
    <t>ANEST</t>
  </si>
  <si>
    <t>B1500002810</t>
  </si>
  <si>
    <t>MATERIAL DE LIMPIEZA</t>
  </si>
  <si>
    <t>B1500000246</t>
  </si>
  <si>
    <t>ARIZA BATLLE</t>
  </si>
  <si>
    <t>COMPRA MATERIAL MEDICO</t>
  </si>
  <si>
    <t>B1500000001</t>
  </si>
  <si>
    <t>ATGO</t>
  </si>
  <si>
    <t>B1500009066</t>
  </si>
  <si>
    <t>BIO NOVA</t>
  </si>
  <si>
    <t>REACTIVOS LABORATORIO</t>
  </si>
  <si>
    <t>B1500020173</t>
  </si>
  <si>
    <t xml:space="preserve">BIO NUCLEAR </t>
  </si>
  <si>
    <t>MANTENIMIENTO DE EQUIPO</t>
  </si>
  <si>
    <t>B1500025864</t>
  </si>
  <si>
    <t>B1500025852</t>
  </si>
  <si>
    <t>REACTIVOS DE LABORATORIOS</t>
  </si>
  <si>
    <t>B1500025859</t>
  </si>
  <si>
    <t>REACTIVOS DE LABORATORIO</t>
  </si>
  <si>
    <t>B1500026967</t>
  </si>
  <si>
    <t>B1500026143</t>
  </si>
  <si>
    <t>B1500027030</t>
  </si>
  <si>
    <t>B1500027145</t>
  </si>
  <si>
    <t>B1500026605</t>
  </si>
  <si>
    <t>RENOVACION LICENCIA LBPLUS</t>
  </si>
  <si>
    <t>B1500000105</t>
  </si>
  <si>
    <t>BIO TEST LABORATORIO CLINICO</t>
  </si>
  <si>
    <t>ANALSIS PACIENTES</t>
  </si>
  <si>
    <t>B1500000109</t>
  </si>
  <si>
    <t>B1500000131</t>
  </si>
  <si>
    <t>B1500000139</t>
  </si>
  <si>
    <t>B1500000142</t>
  </si>
  <si>
    <t>B1500000137</t>
  </si>
  <si>
    <t>C FEDERICO GOMEZ</t>
  </si>
  <si>
    <t>B1500000069</t>
  </si>
  <si>
    <t>CANARIO DIESEL</t>
  </si>
  <si>
    <t>COMPRA DE GASOIL</t>
  </si>
  <si>
    <t>B1500000074</t>
  </si>
  <si>
    <t>B1500001999</t>
  </si>
  <si>
    <t>GRUPO FARMACEUTICO CAR-M</t>
  </si>
  <si>
    <t>B1500000336</t>
  </si>
  <si>
    <t>CENTRO AUTOMOTRIZ REMESA SRL</t>
  </si>
  <si>
    <t>MANTENIMIENTO DE VEHICULO</t>
  </si>
  <si>
    <t>B1500000401</t>
  </si>
  <si>
    <t>COPYDOM</t>
  </si>
  <si>
    <t>ALQUILER  DE FOTOCOPIADORA</t>
  </si>
  <si>
    <t>B1500000391</t>
  </si>
  <si>
    <t>B1500000386</t>
  </si>
  <si>
    <t>B1500000411</t>
  </si>
  <si>
    <t>B1500000422</t>
  </si>
  <si>
    <t>B1500000423</t>
  </si>
  <si>
    <t>CORAVASCULAR</t>
  </si>
  <si>
    <t>B1500000587</t>
  </si>
  <si>
    <t>CRISTALIA DOMINICANA</t>
  </si>
  <si>
    <t>B1500000624</t>
  </si>
  <si>
    <t>B1500000537</t>
  </si>
  <si>
    <t>DISTRIBUIDORES OXIMEGAS SOTO</t>
  </si>
  <si>
    <t>OXIGENO</t>
  </si>
  <si>
    <t>B1500000538</t>
  </si>
  <si>
    <t>B1500000539</t>
  </si>
  <si>
    <t>B1500000540</t>
  </si>
  <si>
    <t>B1500000541</t>
  </si>
  <si>
    <t>B1500000542</t>
  </si>
  <si>
    <t>B1500000543</t>
  </si>
  <si>
    <t>B1500000544</t>
  </si>
  <si>
    <t>B1500000545</t>
  </si>
  <si>
    <t>B1500000546</t>
  </si>
  <si>
    <t>B1500000547</t>
  </si>
  <si>
    <t>B1500000549</t>
  </si>
  <si>
    <t>B1500000550</t>
  </si>
  <si>
    <t>B1500000551</t>
  </si>
  <si>
    <t>B1500000552</t>
  </si>
  <si>
    <t>B1500000553</t>
  </si>
  <si>
    <t>B1500000554</t>
  </si>
  <si>
    <t>B1500000555</t>
  </si>
  <si>
    <t>B1500000556</t>
  </si>
  <si>
    <t>B1500000548</t>
  </si>
  <si>
    <t>B1500000151</t>
  </si>
  <si>
    <t>DRA. MIROPE B. SOSA ALMARZAR</t>
  </si>
  <si>
    <t>NOTARIZACION DE CONTRATO</t>
  </si>
  <si>
    <t>B1500000227</t>
  </si>
  <si>
    <t>ENDO SERV</t>
  </si>
  <si>
    <t>B1500000252</t>
  </si>
  <si>
    <t>B1500000251</t>
  </si>
  <si>
    <t>B1500000301</t>
  </si>
  <si>
    <t>B1500000312</t>
  </si>
  <si>
    <t>B1500000133</t>
  </si>
  <si>
    <t>ESPARTIMP</t>
  </si>
  <si>
    <t>EVERMED</t>
  </si>
  <si>
    <t>MATENIMIENTOS DE EQUIPOS</t>
  </si>
  <si>
    <t>B1500000003</t>
  </si>
  <si>
    <t>B1500000002</t>
  </si>
  <si>
    <t>B1500000004</t>
  </si>
  <si>
    <t>B1500033255</t>
  </si>
  <si>
    <t>B1500034479</t>
  </si>
  <si>
    <t>B1500033892</t>
  </si>
  <si>
    <t>B1500033951</t>
  </si>
  <si>
    <t>B1500000014</t>
  </si>
  <si>
    <t>G.E ELECTROMECANICA</t>
  </si>
  <si>
    <t>ALQUILER DE MORGUE</t>
  </si>
  <si>
    <t>B1500000015</t>
  </si>
  <si>
    <t>B1500000224</t>
  </si>
  <si>
    <t>B1500000734</t>
  </si>
  <si>
    <t>GTG INDUSTRIAL</t>
  </si>
  <si>
    <t xml:space="preserve">MATERIALES </t>
  </si>
  <si>
    <t>B1500000058</t>
  </si>
  <si>
    <t>B1500002248</t>
  </si>
  <si>
    <t>B1500002309</t>
  </si>
  <si>
    <t>B1500002432</t>
  </si>
  <si>
    <t>B1500003708</t>
  </si>
  <si>
    <t>HOSPIFAR</t>
  </si>
  <si>
    <t>B1500003821</t>
  </si>
  <si>
    <t>B1500003911</t>
  </si>
  <si>
    <t>B1500004770</t>
  </si>
  <si>
    <t>B1500003624</t>
  </si>
  <si>
    <t>LUIS E BETANCES</t>
  </si>
  <si>
    <t>24/8/2020</t>
  </si>
  <si>
    <t>B1500000199</t>
  </si>
  <si>
    <t>B1500000123</t>
  </si>
  <si>
    <t>MEDKEY</t>
  </si>
  <si>
    <t>B1500000129</t>
  </si>
  <si>
    <t>B1500000177</t>
  </si>
  <si>
    <t>B1500004204</t>
  </si>
  <si>
    <t>OSCAR A RENTA NEGRON (OARN)</t>
  </si>
  <si>
    <t>B1500004266</t>
  </si>
  <si>
    <t>B1500004539</t>
  </si>
  <si>
    <t>B1500004550</t>
  </si>
  <si>
    <t>B1500004548</t>
  </si>
  <si>
    <t>B1500004679</t>
  </si>
  <si>
    <t>B1500004571</t>
  </si>
  <si>
    <t>B1500004730</t>
  </si>
  <si>
    <t>B1500000461</t>
  </si>
  <si>
    <t>PAT MELL</t>
  </si>
  <si>
    <t>PENTAFARMA</t>
  </si>
  <si>
    <t>B1500051668</t>
  </si>
  <si>
    <t>PHARMATECH</t>
  </si>
  <si>
    <t>B1500052868</t>
  </si>
  <si>
    <t>B1500052758</t>
  </si>
  <si>
    <t>B1500001458</t>
  </si>
  <si>
    <t>B1500001476</t>
  </si>
  <si>
    <t>B1500003070</t>
  </si>
  <si>
    <t>REFERENCIA LABORATORIO</t>
  </si>
  <si>
    <t>ANALISIS PACIENTES</t>
  </si>
  <si>
    <t>B1500003130</t>
  </si>
  <si>
    <t>B1500003193</t>
  </si>
  <si>
    <t>B1500003251</t>
  </si>
  <si>
    <t>B1500003315</t>
  </si>
  <si>
    <t>B1500003384</t>
  </si>
  <si>
    <t>B1500003577</t>
  </si>
  <si>
    <t>B1500003650</t>
  </si>
  <si>
    <t>B1500003519</t>
  </si>
  <si>
    <t>B1500003437</t>
  </si>
  <si>
    <t>B1500002524</t>
  </si>
  <si>
    <t>B1500002580</t>
  </si>
  <si>
    <t>B1500002870</t>
  </si>
  <si>
    <t>B1500002928</t>
  </si>
  <si>
    <t>B1500003006</t>
  </si>
  <si>
    <t>B1500000079</t>
  </si>
  <si>
    <t>SANTOS &amp; ORTIZ GROUP</t>
  </si>
  <si>
    <t>MATERIAL MEDICO</t>
  </si>
  <si>
    <t>B1500000084</t>
  </si>
  <si>
    <t>B1500001549</t>
  </si>
  <si>
    <t>SEAN DOMINICAN</t>
  </si>
  <si>
    <t>B1500001426</t>
  </si>
  <si>
    <t>B1500001427</t>
  </si>
  <si>
    <t>B1500002604</t>
  </si>
  <si>
    <t>B1500001410</t>
  </si>
  <si>
    <t>B1500001416</t>
  </si>
  <si>
    <t>B1500001460</t>
  </si>
  <si>
    <t>B1500001661</t>
  </si>
  <si>
    <t>MANTENIMIENTOS DE EQUIPOS</t>
  </si>
  <si>
    <t>B1500001659</t>
  </si>
  <si>
    <t>B1500001657</t>
  </si>
  <si>
    <t>B1500001658</t>
  </si>
  <si>
    <t>B1500001660</t>
  </si>
  <si>
    <t>B1500001662</t>
  </si>
  <si>
    <t>B1500001663</t>
  </si>
  <si>
    <t>B1500001656</t>
  </si>
  <si>
    <t>B1500001664</t>
  </si>
  <si>
    <t>B1500001665</t>
  </si>
  <si>
    <t>B1500001687</t>
  </si>
  <si>
    <t>B1500001686</t>
  </si>
  <si>
    <t>B1500001688</t>
  </si>
  <si>
    <t>B1500001717</t>
  </si>
  <si>
    <t>B1500001729</t>
  </si>
  <si>
    <t>B1500001766</t>
  </si>
  <si>
    <t>B1500001764</t>
  </si>
  <si>
    <t>B1500001765</t>
  </si>
  <si>
    <t>B1500001763</t>
  </si>
  <si>
    <t>B1500001762</t>
  </si>
  <si>
    <t>B1500001761</t>
  </si>
  <si>
    <t>B1500001769</t>
  </si>
  <si>
    <t>B1500001777</t>
  </si>
  <si>
    <t>B1500001794</t>
  </si>
  <si>
    <t>B1500001800</t>
  </si>
  <si>
    <t>B1500001814</t>
  </si>
  <si>
    <t>B1500001813</t>
  </si>
  <si>
    <t>B1500001812</t>
  </si>
  <si>
    <t>B1500001810</t>
  </si>
  <si>
    <t>B1500001809</t>
  </si>
  <si>
    <t>B1500001811</t>
  </si>
  <si>
    <t>B1500001808</t>
  </si>
  <si>
    <t>B1500001807</t>
  </si>
  <si>
    <t>B1500001816</t>
  </si>
  <si>
    <t>B1500001652</t>
  </si>
  <si>
    <t xml:space="preserve">HORA DE MANTENIMIENTO </t>
  </si>
  <si>
    <t>B1500001459</t>
  </si>
  <si>
    <t>B1500001411</t>
  </si>
  <si>
    <t>B1500001703</t>
  </si>
  <si>
    <t>B1500001456</t>
  </si>
  <si>
    <t>B1500001462</t>
  </si>
  <si>
    <t>B1500001870</t>
  </si>
  <si>
    <t>B1500001873</t>
  </si>
  <si>
    <t>B1500000933</t>
  </si>
  <si>
    <t>SERVIAMED DOMINICANA</t>
  </si>
  <si>
    <t>B1500000075</t>
  </si>
  <si>
    <t>SERVICIOS VASCULARES HERNANDEZ CRUZ</t>
  </si>
  <si>
    <t>B1500000076</t>
  </si>
  <si>
    <t>B1500000078</t>
  </si>
  <si>
    <t>SERVIMEDIC</t>
  </si>
  <si>
    <t>B1500012538</t>
  </si>
  <si>
    <t>B1500010709</t>
  </si>
  <si>
    <t>B1500011940</t>
  </si>
  <si>
    <t>B1500012049</t>
  </si>
  <si>
    <t>B1500012204</t>
  </si>
  <si>
    <t>B1500012964</t>
  </si>
  <si>
    <t>B1500012907</t>
  </si>
  <si>
    <t>B1500011923</t>
  </si>
  <si>
    <t>INSUMO HEMODINAMIA</t>
  </si>
  <si>
    <t>MEDICAMENTOS</t>
  </si>
  <si>
    <t>B1500013861</t>
  </si>
  <si>
    <t>B1500000910</t>
  </si>
  <si>
    <t>SUPERMERCADO CARIBE</t>
  </si>
  <si>
    <t>COMPRA DE ALIMENTOS</t>
  </si>
  <si>
    <t>B1500001177</t>
  </si>
  <si>
    <t>B1500000946</t>
  </si>
  <si>
    <t>S/N</t>
  </si>
  <si>
    <t>B1500000752</t>
  </si>
  <si>
    <t xml:space="preserve">SUPLIDORA DANIELA </t>
  </si>
  <si>
    <t>MATERIAL DE OFICINA</t>
  </si>
  <si>
    <t>B1500000050</t>
  </si>
  <si>
    <t>TRANSPORTE FERNANDEZ JAQUEZ</t>
  </si>
  <si>
    <t>ALQUILER TRANSPORTE</t>
  </si>
  <si>
    <t>B1500000051</t>
  </si>
  <si>
    <t>B1500000052</t>
  </si>
  <si>
    <t>B1500000053</t>
  </si>
  <si>
    <t>B1500000054</t>
  </si>
  <si>
    <t>B1500000055</t>
  </si>
  <si>
    <t>B1500000056</t>
  </si>
  <si>
    <t>B1500000057</t>
  </si>
  <si>
    <t>ALQUILER DE TRANSPORTE</t>
  </si>
  <si>
    <t>B1500001891</t>
  </si>
  <si>
    <t>B1500001899</t>
  </si>
  <si>
    <t>B1500001900</t>
  </si>
  <si>
    <t>B1500001940</t>
  </si>
  <si>
    <t>B1500001944</t>
  </si>
  <si>
    <t>B1500001962</t>
  </si>
  <si>
    <t>B1500001957</t>
  </si>
  <si>
    <t>B1500002754</t>
  </si>
  <si>
    <t>VENDIFAR</t>
  </si>
  <si>
    <t>FUMIMAX</t>
  </si>
  <si>
    <t>SERVICIO DE FUMIGACION GENERAL</t>
  </si>
  <si>
    <t>B1500000124</t>
  </si>
  <si>
    <t>ALL OFFICE SOLUTIONS SRL</t>
  </si>
  <si>
    <t>UTILES INFORMATICOS</t>
  </si>
  <si>
    <t>INGENIERIA Y SOLUCIONES SRL</t>
  </si>
  <si>
    <t xml:space="preserve">MANTENIMIENTO </t>
  </si>
  <si>
    <t xml:space="preserve">DISTRIBUIDORA  Y FERRETERIA MAYS </t>
  </si>
  <si>
    <t xml:space="preserve">PROMEDICA </t>
  </si>
  <si>
    <t>B1500000457</t>
  </si>
  <si>
    <t>J.C.Q. INGENIERIA EN ASCENCORES</t>
  </si>
  <si>
    <t>MANTENIMIENTO</t>
  </si>
  <si>
    <t>B1500000433</t>
  </si>
  <si>
    <t>INFALAB</t>
  </si>
  <si>
    <t>B1500000984</t>
  </si>
  <si>
    <t xml:space="preserve">PROLIMDES COMERCIAL </t>
  </si>
  <si>
    <t>B1500000039</t>
  </si>
  <si>
    <t xml:space="preserve">JVC ARTS SRL </t>
  </si>
  <si>
    <t>B1500000122</t>
  </si>
  <si>
    <t>MESSI OFFICE</t>
  </si>
  <si>
    <t>B1500000680</t>
  </si>
  <si>
    <t xml:space="preserve">COPEM HOSPICLINIC </t>
  </si>
  <si>
    <t xml:space="preserve">SURBA SOLUTIONES, SRL </t>
  </si>
  <si>
    <t>B1500000369</t>
  </si>
  <si>
    <t>INVERSIONES BAUTISTA BERAS</t>
  </si>
  <si>
    <t>B1500000702</t>
  </si>
  <si>
    <t xml:space="preserve">ALFA DIGITAL SING AND GRAPHICS SRL </t>
  </si>
  <si>
    <t>Relacion de Cuentas por Pagar al de 30 JUNIO 2022</t>
  </si>
  <si>
    <t>B1500000284</t>
  </si>
  <si>
    <t>ARIZA BATLLE &amp; CO,SRL</t>
  </si>
  <si>
    <t>B1500000288</t>
  </si>
  <si>
    <t>COMPRA DE MATERIAL MEDICO</t>
  </si>
  <si>
    <t>B1500000294</t>
  </si>
  <si>
    <t>B1500027515</t>
  </si>
  <si>
    <t xml:space="preserve">BIONUCLEAR </t>
  </si>
  <si>
    <t>B1500027602</t>
  </si>
  <si>
    <t>B1500027622</t>
  </si>
  <si>
    <t>B1500027734</t>
  </si>
  <si>
    <t>B1500027887</t>
  </si>
  <si>
    <t>B1500009318</t>
  </si>
  <si>
    <t>B1500000140</t>
  </si>
  <si>
    <t>CLIMATIZACIONES Y ACABADOS CLIMACA,SRL</t>
  </si>
  <si>
    <t>COMPRA DE BATTERY</t>
  </si>
  <si>
    <t>B1500000156</t>
  </si>
  <si>
    <t>COMPRA DE MATERIALES DESECHABLE</t>
  </si>
  <si>
    <t>B1500000066</t>
  </si>
  <si>
    <t>DUBAMED</t>
  </si>
  <si>
    <t>COMPRA ASPIRADORA QUIRURGICO</t>
  </si>
  <si>
    <t>EVREU,SRL</t>
  </si>
  <si>
    <t>B1500000317</t>
  </si>
  <si>
    <t>B1500000305</t>
  </si>
  <si>
    <t>EUROCIENCIA</t>
  </si>
  <si>
    <t>FARMACONAL</t>
  </si>
  <si>
    <t xml:space="preserve">FARMACONAL </t>
  </si>
  <si>
    <t>B1500036477</t>
  </si>
  <si>
    <t>B1500036478</t>
  </si>
  <si>
    <t>B1500036479</t>
  </si>
  <si>
    <t>B1500000189</t>
  </si>
  <si>
    <t>FRAVAX,SRL</t>
  </si>
  <si>
    <t>B1500002804</t>
  </si>
  <si>
    <t xml:space="preserve">FRIFARMA </t>
  </si>
  <si>
    <t>B1500001421</t>
  </si>
  <si>
    <t>GROUP Z HEALTHCARE PRODUCTS DOMINICANA,SRL</t>
  </si>
  <si>
    <t>B1500002567</t>
  </si>
  <si>
    <t>COMPRA MATERIALES DE LIMPIEZAS</t>
  </si>
  <si>
    <t>B1500002570</t>
  </si>
  <si>
    <t>B1500005155</t>
  </si>
  <si>
    <t>B1500000745</t>
  </si>
  <si>
    <t>INDUSTRIA NACIONAL DE ETIQUETAS,SRL</t>
  </si>
  <si>
    <t>COMPRA DE ETIQUETAS IMPRESAS</t>
  </si>
  <si>
    <t>B1500000005</t>
  </si>
  <si>
    <t>COMPRA DE MATERIAL ELECTRICOS</t>
  </si>
  <si>
    <t>B1500000440</t>
  </si>
  <si>
    <t>INFALAB,SRL</t>
  </si>
  <si>
    <t>B1500000441</t>
  </si>
  <si>
    <t>B1500000443</t>
  </si>
  <si>
    <t>B1500000445</t>
  </si>
  <si>
    <t>B1500000721</t>
  </si>
  <si>
    <t>JBL JEAN CARLOS BASULTO</t>
  </si>
  <si>
    <t>AGUA BI DESTILADA METRONIDAZO</t>
  </si>
  <si>
    <t>B1500000044</t>
  </si>
  <si>
    <t>COMPRA CARPETAS TIMBRADAS</t>
  </si>
  <si>
    <t>B1500000724</t>
  </si>
  <si>
    <t>HEMOCULTIVO MANUEL</t>
  </si>
  <si>
    <t>B1500000117</t>
  </si>
  <si>
    <t>MATERLEX  SERVICIOS  M.G.</t>
  </si>
  <si>
    <t>B1500000136</t>
  </si>
  <si>
    <t>COMPRA MATERIAL DESECHABLE</t>
  </si>
  <si>
    <t>B1500004952</t>
  </si>
  <si>
    <t xml:space="preserve">OFTALQUIP </t>
  </si>
  <si>
    <t>B1500004973</t>
  </si>
  <si>
    <t>B1500000200</t>
  </si>
  <si>
    <t>B1500000201</t>
  </si>
  <si>
    <t>B1500000202</t>
  </si>
  <si>
    <t>OFTALQUIP</t>
  </si>
  <si>
    <t>REPARACION Y MANT.EQUIPO M.</t>
  </si>
  <si>
    <t>B1500005019</t>
  </si>
  <si>
    <t>B1500001130</t>
  </si>
  <si>
    <t>COMPRA DE EQUIPOS MEDICO</t>
  </si>
  <si>
    <t>B1500001131</t>
  </si>
  <si>
    <t>B1500054119</t>
  </si>
  <si>
    <t>B1500000806</t>
  </si>
  <si>
    <t>PEREZ BARROSO</t>
  </si>
  <si>
    <t>QUIROFANOS</t>
  </si>
  <si>
    <t>B1500001487</t>
  </si>
  <si>
    <t xml:space="preserve">QUIROFANOS </t>
  </si>
  <si>
    <t>B1500001489</t>
  </si>
  <si>
    <t>B1500001488</t>
  </si>
  <si>
    <t>B1500001490</t>
  </si>
  <si>
    <t>COMPRA MATERIALES DESECHABLE</t>
  </si>
  <si>
    <t>B1500001494</t>
  </si>
  <si>
    <t xml:space="preserve">SEMINSA, S.A. </t>
  </si>
  <si>
    <t xml:space="preserve">SUED  &amp;FARGESA </t>
  </si>
  <si>
    <t>SUED  &amp;FARGESA</t>
  </si>
  <si>
    <t>B1500013894</t>
  </si>
  <si>
    <t xml:space="preserve">SIALAP SOLUCIONES  </t>
  </si>
  <si>
    <t>COMPRA DE CORTINAS DIVISORIAS</t>
  </si>
  <si>
    <t>B1500000260</t>
  </si>
  <si>
    <t>SERVIMEDIC SI,SRL</t>
  </si>
  <si>
    <t>B1500000006</t>
  </si>
  <si>
    <t>SOLUCIONES MEDICAS</t>
  </si>
  <si>
    <t>B1500000180</t>
  </si>
  <si>
    <t xml:space="preserve">SIALAP SOLUCIONES </t>
  </si>
  <si>
    <t>COMPRA DE PAPEL</t>
  </si>
  <si>
    <t>B1500000291</t>
  </si>
  <si>
    <t>SUIPHAR DOMINICANA.SRL</t>
  </si>
  <si>
    <t>B1500000292</t>
  </si>
  <si>
    <t>SUIPHAR DOMINICANA,SRL</t>
  </si>
  <si>
    <t>B1500002437</t>
  </si>
  <si>
    <t>B150000 182</t>
  </si>
  <si>
    <t>B1500000011</t>
  </si>
  <si>
    <t>SBS SERVICIOS BASICOS DE SEGURIDAD</t>
  </si>
  <si>
    <t>COMPRA MATERIALES VARIOS</t>
  </si>
  <si>
    <t>B1500013993</t>
  </si>
  <si>
    <t>B1500000186</t>
  </si>
  <si>
    <t>COMPRA EQUIPOS DE COMPUTO</t>
  </si>
  <si>
    <t>B1500003035</t>
  </si>
  <si>
    <t xml:space="preserve">SEMINSA </t>
  </si>
  <si>
    <t xml:space="preserve">APARATO </t>
  </si>
  <si>
    <t>B1500000146</t>
  </si>
  <si>
    <t>TIGHTMED</t>
  </si>
  <si>
    <t xml:space="preserve">ULTRALAB </t>
  </si>
  <si>
    <t>ULTRALAB</t>
  </si>
  <si>
    <t>B1500001990</t>
  </si>
  <si>
    <t>B1500001994</t>
  </si>
  <si>
    <t>B1500001997</t>
  </si>
  <si>
    <t>B1500000237</t>
  </si>
  <si>
    <t>VERMEIL,SRL</t>
  </si>
  <si>
    <t>B1500000017</t>
  </si>
  <si>
    <t>WIN JA MULTISERVICIOS &amp; CONST.,SRL</t>
  </si>
  <si>
    <t>REPARACIONES Y MANT.BAÑOS</t>
  </si>
  <si>
    <t>TOTAL CUENTAS POR PAGAR JUNIO 2022</t>
  </si>
  <si>
    <t xml:space="preserve">                  Preparado por: Willman Abreu </t>
  </si>
  <si>
    <t xml:space="preserve">                   Encargado Cuentas por Pagar</t>
  </si>
  <si>
    <t xml:space="preserve">                                                     Revisado por:  Francisco Villabrille</t>
  </si>
  <si>
    <t xml:space="preserve">                                                             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</si>
</sst>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\ _P_t_s_-;\-* #,##0.00\ _P_t_s_-;_-* &quot;-&quot;??\ _P_t_s_-;_-@_-"/>
    <numFmt numFmtId="172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43" fontId="15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43" fontId="3" fillId="2" borderId="0" xfId="9" applyFont="1" applyFill="1" applyAlignment="1">
      <alignment horizontal="right" vertical="center"/>
    </xf>
    <xf numFmtId="43" fontId="0" fillId="0" borderId="0" xfId="9" applyFont="1" applyFill="1"/>
    <xf numFmtId="43" fontId="0" fillId="0" borderId="0" xfId="0" applyNumberFormat="1" applyFill="1"/>
    <xf numFmtId="4" fontId="0" fillId="0" borderId="0" xfId="0" applyNumberFormat="1"/>
    <xf numFmtId="4" fontId="2" fillId="0" borderId="0" xfId="13" applyNumberFormat="1" applyFont="1" applyFill="1"/>
    <xf numFmtId="43" fontId="0" fillId="0" borderId="0" xfId="9" applyFont="1" applyBorder="1"/>
    <xf numFmtId="164" fontId="0" fillId="0" borderId="0" xfId="0" applyNumberFormat="1"/>
    <xf numFmtId="0" fontId="0" fillId="0" borderId="0" xfId="0" applyBorder="1"/>
    <xf numFmtId="0" fontId="5" fillId="0" borderId="0" xfId="0" applyFont="1" applyFill="1"/>
    <xf numFmtId="0" fontId="0" fillId="0" borderId="0" xfId="0" applyFill="1"/>
    <xf numFmtId="43" fontId="0" fillId="0" borderId="0" xfId="9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43" fontId="5" fillId="0" borderId="0" xfId="9" applyFont="1" applyFill="1"/>
    <xf numFmtId="43" fontId="5" fillId="0" borderId="0" xfId="9" applyFont="1" applyFill="1" applyBorder="1"/>
    <xf numFmtId="0" fontId="9" fillId="0" borderId="0" xfId="0" applyFont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 wrapText="1"/>
    </xf>
    <xf numFmtId="43" fontId="5" fillId="0" borderId="0" xfId="9" applyFont="1" applyFill="1" applyAlignment="1">
      <alignment horizontal="center" vertical="center" wrapText="1"/>
    </xf>
    <xf numFmtId="43" fontId="7" fillId="0" borderId="0" xfId="9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3" fontId="6" fillId="0" borderId="0" xfId="9" applyFont="1" applyFill="1"/>
    <xf numFmtId="43" fontId="6" fillId="0" borderId="0" xfId="9" applyFont="1" applyFill="1" applyAlignment="1">
      <alignment horizontal="center"/>
    </xf>
    <xf numFmtId="43" fontId="7" fillId="0" borderId="4" xfId="9" applyFont="1" applyFill="1" applyBorder="1" applyAlignment="1">
      <alignment horizontal="right" vertical="center"/>
    </xf>
    <xf numFmtId="43" fontId="7" fillId="0" borderId="4" xfId="9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right" vertical="center"/>
    </xf>
    <xf numFmtId="43" fontId="7" fillId="0" borderId="0" xfId="9" applyFont="1" applyFill="1" applyBorder="1" applyAlignment="1">
      <alignment horizontal="center" vertical="center"/>
    </xf>
    <xf numFmtId="43" fontId="3" fillId="0" borderId="0" xfId="9" applyFont="1" applyFill="1" applyBorder="1" applyAlignment="1">
      <alignment horizontal="right" vertical="center"/>
    </xf>
    <xf numFmtId="43" fontId="3" fillId="0" borderId="0" xfId="9" applyFont="1" applyFill="1" applyBorder="1" applyAlignment="1">
      <alignment horizontal="center" vertical="center"/>
    </xf>
    <xf numFmtId="43" fontId="7" fillId="0" borderId="5" xfId="9" applyFont="1" applyFill="1" applyBorder="1" applyAlignment="1">
      <alignment horizontal="right" vertical="center"/>
    </xf>
    <xf numFmtId="43" fontId="7" fillId="0" borderId="5" xfId="9" applyFont="1" applyFill="1" applyBorder="1" applyAlignment="1">
      <alignment horizontal="center" vertical="center"/>
    </xf>
    <xf numFmtId="43" fontId="0" fillId="0" borderId="0" xfId="9" applyFont="1" applyFill="1" applyBorder="1"/>
    <xf numFmtId="0" fontId="0" fillId="0" borderId="0" xfId="0" applyFill="1" applyBorder="1"/>
    <xf numFmtId="0" fontId="9" fillId="0" borderId="0" xfId="0" applyFont="1" applyAlignment="1">
      <alignment horizontal="center" vertical="center" wrapText="1"/>
    </xf>
    <xf numFmtId="43" fontId="3" fillId="0" borderId="5" xfId="9" applyFont="1" applyFill="1" applyBorder="1" applyAlignment="1">
      <alignment horizontal="right" vertical="center"/>
    </xf>
    <xf numFmtId="43" fontId="3" fillId="0" borderId="5" xfId="9" applyFont="1" applyFill="1" applyBorder="1" applyAlignment="1">
      <alignment horizontal="center" vertical="center"/>
    </xf>
    <xf numFmtId="43" fontId="3" fillId="0" borderId="0" xfId="9" applyFont="1" applyFill="1" applyAlignment="1">
      <alignment horizontal="right" vertical="center"/>
    </xf>
    <xf numFmtId="43" fontId="3" fillId="0" borderId="0" xfId="9" applyFont="1" applyFill="1" applyAlignment="1">
      <alignment horizontal="center" vertical="center"/>
    </xf>
    <xf numFmtId="43" fontId="3" fillId="0" borderId="1" xfId="9" applyFont="1" applyFill="1" applyBorder="1" applyAlignment="1">
      <alignment horizontal="right" vertical="center"/>
    </xf>
    <xf numFmtId="43" fontId="3" fillId="0" borderId="1" xfId="9" applyFont="1" applyFill="1" applyBorder="1" applyAlignment="1">
      <alignment horizontal="center" vertical="center"/>
    </xf>
    <xf numFmtId="43" fontId="3" fillId="0" borderId="2" xfId="9" applyFont="1" applyFill="1" applyBorder="1" applyAlignment="1">
      <alignment horizontal="right" vertical="center"/>
    </xf>
    <xf numFmtId="43" fontId="3" fillId="0" borderId="2" xfId="9" applyFont="1" applyFill="1" applyBorder="1" applyAlignment="1">
      <alignment horizontal="center" vertical="center"/>
    </xf>
    <xf numFmtId="43" fontId="3" fillId="0" borderId="3" xfId="9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3" fontId="10" fillId="0" borderId="0" xfId="9" applyFont="1" applyAlignment="1">
      <alignment horizontal="center"/>
    </xf>
    <xf numFmtId="43" fontId="5" fillId="3" borderId="0" xfId="9" applyFont="1" applyFill="1" applyBorder="1"/>
    <xf numFmtId="0" fontId="0" fillId="3" borderId="0" xfId="0" applyFill="1" applyBorder="1"/>
    <xf numFmtId="0" fontId="10" fillId="0" borderId="0" xfId="0" applyFont="1" applyAlignment="1">
      <alignment horizontal="center"/>
    </xf>
    <xf numFmtId="43" fontId="5" fillId="0" borderId="5" xfId="9" applyFont="1" applyFill="1" applyBorder="1" applyAlignment="1">
      <alignment horizontal="right" vertical="center"/>
    </xf>
    <xf numFmtId="0" fontId="12" fillId="0" borderId="0" xfId="0" applyFont="1" applyBorder="1" applyAlignment="1" applyProtection="1">
      <alignment horizontal="center"/>
      <protection locked="0"/>
    </xf>
    <xf numFmtId="4" fontId="0" fillId="2" borderId="0" xfId="0" applyNumberFormat="1" applyFill="1" applyBorder="1" applyAlignment="1">
      <alignment horizontal="right"/>
    </xf>
    <xf numFmtId="43" fontId="3" fillId="0" borderId="0" xfId="9" quotePrefix="1" applyFont="1" applyFill="1" applyBorder="1" applyAlignment="1">
      <alignment horizontal="right" vertical="center"/>
    </xf>
    <xf numFmtId="43" fontId="3" fillId="2" borderId="2" xfId="9" quotePrefix="1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right" vertical="center"/>
    </xf>
    <xf numFmtId="43" fontId="3" fillId="2" borderId="2" xfId="9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left" vertical="center"/>
    </xf>
    <xf numFmtId="172" fontId="1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3" fontId="10" fillId="0" borderId="0" xfId="9" applyFont="1" applyFill="1" applyBorder="1" applyAlignment="1">
      <alignment horizontal="center"/>
    </xf>
    <xf numFmtId="172" fontId="13" fillId="4" borderId="7" xfId="0" applyNumberFormat="1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43" fontId="13" fillId="4" borderId="9" xfId="9" applyFont="1" applyFill="1" applyBorder="1" applyAlignment="1">
      <alignment horizontal="center" vertical="center"/>
    </xf>
    <xf numFmtId="14" fontId="14" fillId="2" borderId="0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left"/>
    </xf>
    <xf numFmtId="14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left"/>
    </xf>
    <xf numFmtId="43" fontId="0" fillId="0" borderId="6" xfId="9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43" fontId="1" fillId="0" borderId="6" xfId="9" applyFont="1" applyFill="1" applyBorder="1" applyAlignment="1">
      <alignment horizontal="center"/>
    </xf>
    <xf numFmtId="0" fontId="0" fillId="0" borderId="6" xfId="0" applyFont="1" applyFill="1" applyBorder="1"/>
    <xf numFmtId="4" fontId="0" fillId="0" borderId="6" xfId="0" applyNumberFormat="1" applyFont="1" applyFill="1" applyBorder="1" applyAlignment="1">
      <alignment horizontal="left"/>
    </xf>
    <xf numFmtId="172" fontId="0" fillId="0" borderId="6" xfId="0" applyNumberFormat="1" applyFont="1" applyFill="1" applyBorder="1" applyAlignment="1">
      <alignment horizontal="center"/>
    </xf>
    <xf numFmtId="43" fontId="0" fillId="0" borderId="6" xfId="9" applyFont="1" applyFill="1" applyBorder="1" applyAlignment="1">
      <alignment horizontal="left"/>
    </xf>
    <xf numFmtId="14" fontId="16" fillId="2" borderId="6" xfId="0" applyNumberFormat="1" applyFont="1" applyFill="1" applyBorder="1" applyAlignment="1">
      <alignment horizontal="center"/>
    </xf>
    <xf numFmtId="1" fontId="16" fillId="2" borderId="6" xfId="0" applyNumberFormat="1" applyFont="1" applyFill="1" applyBorder="1" applyAlignment="1">
      <alignment horizontal="center"/>
    </xf>
    <xf numFmtId="0" fontId="16" fillId="2" borderId="6" xfId="0" applyFont="1" applyFill="1" applyBorder="1" applyAlignment="1"/>
    <xf numFmtId="0" fontId="16" fillId="2" borderId="6" xfId="0" applyFont="1" applyFill="1" applyBorder="1" applyAlignment="1">
      <alignment horizontal="left"/>
    </xf>
    <xf numFmtId="4" fontId="5" fillId="2" borderId="6" xfId="0" applyNumberFormat="1" applyFont="1" applyFill="1" applyBorder="1" applyAlignment="1">
      <alignment horizontal="right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 vertical="center"/>
    </xf>
  </cellXfs>
  <cellStyles count="15">
    <cellStyle name="Comma_Hoja de trabajo flujo 2007" xfId="7"/>
    <cellStyle name="Millares" xfId="9" builtinId="3"/>
    <cellStyle name="Millares 2" xfId="2"/>
    <cellStyle name="Millares 2 2" xfId="14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1524000</xdr:colOff>
      <xdr:row>2</xdr:row>
      <xdr:rowOff>38100</xdr:rowOff>
    </xdr:from>
    <xdr:to>
      <xdr:col>5</xdr:col>
      <xdr:colOff>1160780</xdr:colOff>
      <xdr:row>4</xdr:row>
      <xdr:rowOff>219075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4382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2</xdr:row>
      <xdr:rowOff>19050</xdr:rowOff>
    </xdr:from>
    <xdr:to>
      <xdr:col>3</xdr:col>
      <xdr:colOff>361950</xdr:colOff>
      <xdr:row>4</xdr:row>
      <xdr:rowOff>75217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19225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981086</xdr:colOff>
      <xdr:row>316</xdr:row>
      <xdr:rowOff>152400</xdr:rowOff>
    </xdr:from>
    <xdr:to>
      <xdr:col>5</xdr:col>
      <xdr:colOff>709306</xdr:colOff>
      <xdr:row>327</xdr:row>
      <xdr:rowOff>37465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388813" y="6179089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66675</xdr:colOff>
      <xdr:row>317</xdr:row>
      <xdr:rowOff>28575</xdr:rowOff>
    </xdr:from>
    <xdr:to>
      <xdr:col>4</xdr:col>
      <xdr:colOff>130175</xdr:colOff>
      <xdr:row>320</xdr:row>
      <xdr:rowOff>114300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61950600"/>
          <a:ext cx="30353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2019300</xdr:colOff>
      <xdr:row>316</xdr:row>
      <xdr:rowOff>95250</xdr:rowOff>
    </xdr:from>
    <xdr:to>
      <xdr:col>6</xdr:col>
      <xdr:colOff>228600</xdr:colOff>
      <xdr:row>321</xdr:row>
      <xdr:rowOff>0</xdr:rowOff>
    </xdr:to>
    <xdr:pic>
      <xdr:nvPicPr>
        <xdr:cNvPr id="11" name="Imagen 10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772400" y="61826775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3"/>
  <sheetViews>
    <sheetView topLeftCell="A8" workbookViewId="0">
      <selection activeCell="A18" sqref="A18"/>
    </sheetView>
  </sheetViews>
  <sheetFormatPr baseColWidth="10" defaultRowHeight="15" x14ac:dyDescent="0.25"/>
  <cols>
    <col min="2" max="2" width="34.85546875" customWidth="1"/>
    <col min="3" max="3" width="24.85546875" customWidth="1"/>
    <col min="4" max="4" width="22.140625" customWidth="1"/>
    <col min="5" max="5" width="16.5703125" customWidth="1"/>
    <col min="6" max="6" width="19.140625" customWidth="1"/>
    <col min="7" max="7" width="13.28515625" customWidth="1"/>
    <col min="8" max="8" width="14.140625" bestFit="1" customWidth="1"/>
    <col min="9" max="10" width="13.140625" bestFit="1" customWidth="1"/>
  </cols>
  <sheetData>
    <row r="3" spans="2:21" x14ac:dyDescent="0.25">
      <c r="C3" s="57">
        <v>44593</v>
      </c>
    </row>
    <row r="4" spans="2:21" x14ac:dyDescent="0.25">
      <c r="B4" s="1" t="s">
        <v>14</v>
      </c>
    </row>
    <row r="6" spans="2:21" x14ac:dyDescent="0.25">
      <c r="G6" s="11"/>
    </row>
    <row r="7" spans="2:21" x14ac:dyDescent="0.25">
      <c r="B7" s="35">
        <v>2022</v>
      </c>
      <c r="C7" s="14" t="s">
        <v>13</v>
      </c>
      <c r="D7" s="14" t="s">
        <v>13</v>
      </c>
      <c r="E7" s="14" t="s">
        <v>13</v>
      </c>
      <c r="F7" s="14" t="s">
        <v>13</v>
      </c>
      <c r="G7" s="10"/>
    </row>
    <row r="8" spans="2:21" ht="45" x14ac:dyDescent="0.25">
      <c r="B8" s="17"/>
      <c r="C8" s="18" t="s">
        <v>0</v>
      </c>
      <c r="D8" s="18" t="s">
        <v>1</v>
      </c>
      <c r="E8" s="19" t="s">
        <v>22</v>
      </c>
      <c r="F8" s="20" t="s">
        <v>3</v>
      </c>
      <c r="G8" s="12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2:21" x14ac:dyDescent="0.25">
      <c r="B9" s="21" t="s">
        <v>23</v>
      </c>
      <c r="C9" s="27">
        <v>449507907.79000002</v>
      </c>
      <c r="D9" s="27">
        <v>122232782.17</v>
      </c>
      <c r="E9" s="28">
        <v>2729227.82</v>
      </c>
      <c r="F9" s="28">
        <f>SUM(C9:E9)</f>
        <v>574469917.78000009</v>
      </c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2:21" x14ac:dyDescent="0.25">
      <c r="B10" s="22" t="s">
        <v>4</v>
      </c>
      <c r="C10" s="50">
        <v>0</v>
      </c>
      <c r="D10" s="31">
        <v>0</v>
      </c>
      <c r="E10" s="31">
        <v>0</v>
      </c>
      <c r="F10" s="37">
        <f>SUM(C10:E10)</f>
        <v>0</v>
      </c>
      <c r="G10" s="1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2:21" x14ac:dyDescent="0.25">
      <c r="B11" s="21">
        <v>2021</v>
      </c>
      <c r="C11" s="31">
        <f>SUM(C9:C10)</f>
        <v>449507907.79000002</v>
      </c>
      <c r="D11" s="31">
        <f>SUM(D9:D10)</f>
        <v>122232782.17</v>
      </c>
      <c r="E11" s="32">
        <f>SUM(E9:E10)</f>
        <v>2729227.82</v>
      </c>
      <c r="F11" s="32">
        <f>SUM(F9:F10)</f>
        <v>574469917.78000009</v>
      </c>
      <c r="G11" s="12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2:21" ht="13.5" customHeight="1" x14ac:dyDescent="0.25">
      <c r="B12" s="21"/>
      <c r="C12" s="27"/>
      <c r="D12" s="27"/>
      <c r="E12" s="28"/>
      <c r="F12" s="28"/>
      <c r="G12" s="12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2:21" x14ac:dyDescent="0.25">
      <c r="B13" s="21" t="s">
        <v>6</v>
      </c>
      <c r="C13" s="23"/>
      <c r="D13" s="23"/>
      <c r="E13" s="24"/>
      <c r="F13" s="24"/>
      <c r="G13" s="1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2:21" x14ac:dyDescent="0.25">
      <c r="B14" s="22" t="s">
        <v>7</v>
      </c>
      <c r="C14" s="53">
        <v>-422925566.44</v>
      </c>
      <c r="D14" s="29">
        <v>-93444246.180000007</v>
      </c>
      <c r="E14" s="30">
        <v>-1643043.53</v>
      </c>
      <c r="F14" s="30">
        <f>SUM(C14:E14)</f>
        <v>-518012856.14999998</v>
      </c>
      <c r="G14" s="1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2:21" x14ac:dyDescent="0.25">
      <c r="B15" s="22" t="s">
        <v>8</v>
      </c>
      <c r="C15" s="36">
        <f>-1000930.82-168624.26-6845.11</f>
        <v>-1176400.1900000002</v>
      </c>
      <c r="D15" s="36">
        <f>-17087.82-164344.35-1563.6-6178.8-3615.91</f>
        <v>-192790.48</v>
      </c>
      <c r="E15" s="37">
        <f>-3233.48-10733.72-573.56</f>
        <v>-14540.759999999998</v>
      </c>
      <c r="F15" s="37">
        <f>SUM(C15:E15)</f>
        <v>-1383731.4300000002</v>
      </c>
      <c r="G15" s="12"/>
      <c r="H15" s="3"/>
      <c r="I15" s="3"/>
      <c r="J15" s="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2:21" x14ac:dyDescent="0.25">
      <c r="B16" s="21" t="s">
        <v>9</v>
      </c>
      <c r="C16" s="31">
        <f>SUM(C14:C15)</f>
        <v>-424101966.63</v>
      </c>
      <c r="D16" s="31">
        <f>SUM(D14:D15)</f>
        <v>-93637036.660000011</v>
      </c>
      <c r="E16" s="32">
        <f>SUM(E14:E15)</f>
        <v>-1657584.29</v>
      </c>
      <c r="F16" s="32">
        <f>SUM(F14:F15)</f>
        <v>-519396587.57999998</v>
      </c>
      <c r="G16" s="1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 ht="15.75" thickBot="1" x14ac:dyDescent="0.3">
      <c r="B17" s="13" t="s">
        <v>24</v>
      </c>
      <c r="C17" s="25">
        <f>+C11+C16</f>
        <v>25405941.160000026</v>
      </c>
      <c r="D17" s="25">
        <f>+D11+D16</f>
        <v>28595745.50999999</v>
      </c>
      <c r="E17" s="26">
        <f>+E11+E16</f>
        <v>1071643.5299999998</v>
      </c>
      <c r="F17" s="26">
        <f>+F11+F16</f>
        <v>55073330.200000107</v>
      </c>
      <c r="G17" s="1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ht="15.75" thickTop="1" x14ac:dyDescent="0.25">
      <c r="B18" s="11"/>
      <c r="C18" s="11"/>
      <c r="D18" s="11"/>
      <c r="E18" s="11"/>
      <c r="F18" s="11"/>
      <c r="G18" s="11"/>
      <c r="H18" s="4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1" x14ac:dyDescent="0.25">
      <c r="B19" s="11"/>
      <c r="C19" s="3" t="s">
        <v>13</v>
      </c>
      <c r="D19" s="3" t="s">
        <v>13</v>
      </c>
      <c r="E19" s="3" t="s">
        <v>13</v>
      </c>
      <c r="F19" s="4" t="s">
        <v>13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 x14ac:dyDescent="0.25">
      <c r="B20" s="16">
        <v>2021</v>
      </c>
      <c r="C20" s="10"/>
      <c r="D20" s="10"/>
      <c r="E20" s="10"/>
      <c r="F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21" ht="30" x14ac:dyDescent="0.25">
      <c r="B21" s="17"/>
      <c r="C21" s="18" t="s">
        <v>0</v>
      </c>
      <c r="D21" s="18" t="s">
        <v>1</v>
      </c>
      <c r="E21" s="19" t="s">
        <v>2</v>
      </c>
      <c r="F21" s="20" t="s">
        <v>3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2:21" x14ac:dyDescent="0.25">
      <c r="B22" s="21" t="s">
        <v>10</v>
      </c>
      <c r="C22" s="38">
        <v>444238342.32999998</v>
      </c>
      <c r="D22" s="38">
        <v>115086882.84</v>
      </c>
      <c r="E22" s="39">
        <v>2050790.8</v>
      </c>
      <c r="F22" s="39">
        <f>SUM(A22:E22)</f>
        <v>561376015.96999991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2:21" ht="15.75" thickBot="1" x14ac:dyDescent="0.3">
      <c r="B23" s="22" t="s">
        <v>4</v>
      </c>
      <c r="C23" s="38">
        <v>0</v>
      </c>
      <c r="D23" s="2">
        <v>0</v>
      </c>
      <c r="E23" s="38">
        <v>0</v>
      </c>
      <c r="F23" s="39">
        <f>SUM(A23:E23)</f>
        <v>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2:21" ht="15.75" thickBot="1" x14ac:dyDescent="0.3">
      <c r="B24" s="22" t="s">
        <v>5</v>
      </c>
      <c r="C24" s="40">
        <f>SUM(C22:C23)</f>
        <v>444238342.32999998</v>
      </c>
      <c r="D24" s="40">
        <f>SUM(D22:D23)</f>
        <v>115086882.84</v>
      </c>
      <c r="E24" s="41">
        <f>SUM(E22:E23)</f>
        <v>2050790.8</v>
      </c>
      <c r="F24" s="41">
        <f>SUM(F22:F23)</f>
        <v>561376015.96999991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2:21" ht="15.75" thickTop="1" x14ac:dyDescent="0.25">
      <c r="B25" s="21" t="s">
        <v>6</v>
      </c>
      <c r="C25" s="23"/>
      <c r="D25" s="23"/>
      <c r="E25" s="24"/>
      <c r="F25" s="24"/>
    </row>
    <row r="26" spans="2:21" x14ac:dyDescent="0.25">
      <c r="B26" s="22" t="s">
        <v>7</v>
      </c>
      <c r="C26" s="38">
        <v>-410273892.16000003</v>
      </c>
      <c r="D26" s="38">
        <v>-90543162.019999996</v>
      </c>
      <c r="E26" s="39">
        <v>-1584844.37</v>
      </c>
      <c r="F26" s="39">
        <f>SUM(A26:E26)</f>
        <v>-502401898.55000001</v>
      </c>
    </row>
    <row r="27" spans="2:21" ht="15.75" thickBot="1" x14ac:dyDescent="0.3">
      <c r="B27" s="22" t="s">
        <v>8</v>
      </c>
      <c r="C27" s="54">
        <f>-1971303.12-297092.97</f>
        <v>-2268396.09</v>
      </c>
      <c r="D27" s="55">
        <f>-163401.13-34660.85</f>
        <v>-198061.98</v>
      </c>
      <c r="E27" s="56">
        <v>-6468.2</v>
      </c>
      <c r="F27" s="39">
        <f>SUM(A27:E27)</f>
        <v>-2472926.27</v>
      </c>
    </row>
    <row r="28" spans="2:21" ht="15.75" thickBot="1" x14ac:dyDescent="0.3">
      <c r="B28" s="22" t="s">
        <v>9</v>
      </c>
      <c r="C28" s="42">
        <f>SUM(C26:C27)</f>
        <v>-412542288.25</v>
      </c>
      <c r="D28" s="42">
        <f>SUM(D25:D27)</f>
        <v>-90741224</v>
      </c>
      <c r="E28" s="43">
        <f>SUM(E25:E27)</f>
        <v>-1591312.57</v>
      </c>
      <c r="F28" s="44">
        <f>SUM(F25:F27)</f>
        <v>-504874824.81999999</v>
      </c>
    </row>
    <row r="29" spans="2:21" ht="15.75" thickBot="1" x14ac:dyDescent="0.3">
      <c r="B29" s="13" t="s">
        <v>11</v>
      </c>
      <c r="C29" s="40">
        <f>C24+C28</f>
        <v>31696054.079999983</v>
      </c>
      <c r="D29" s="40">
        <f>D24+D28</f>
        <v>24345658.840000004</v>
      </c>
      <c r="E29" s="40">
        <f>E24+E28</f>
        <v>459478.23</v>
      </c>
      <c r="F29" s="40">
        <f>F24+F28</f>
        <v>56501191.149999917</v>
      </c>
    </row>
    <row r="30" spans="2:21" ht="15.75" thickTop="1" x14ac:dyDescent="0.25">
      <c r="C30" s="29"/>
      <c r="D30" s="29"/>
      <c r="E30" s="30"/>
      <c r="F30" s="30"/>
    </row>
    <row r="31" spans="2:21" x14ac:dyDescent="0.25">
      <c r="F31" s="6"/>
    </row>
    <row r="32" spans="2:21" x14ac:dyDescent="0.25">
      <c r="F32" s="8" t="s">
        <v>13</v>
      </c>
    </row>
    <row r="33" spans="6:6" x14ac:dyDescent="0.25">
      <c r="F3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0"/>
  <sheetViews>
    <sheetView tabSelected="1" topLeftCell="B1" workbookViewId="0">
      <selection activeCell="D7" sqref="D7"/>
    </sheetView>
  </sheetViews>
  <sheetFormatPr baseColWidth="10" defaultRowHeight="15" x14ac:dyDescent="0.25"/>
  <cols>
    <col min="1" max="2" width="5.140625" customWidth="1"/>
    <col min="3" max="3" width="13" customWidth="1"/>
    <col min="4" max="4" width="26.42578125" customWidth="1"/>
    <col min="5" max="5" width="36.5703125" customWidth="1"/>
    <col min="6" max="6" width="43.28515625" customWidth="1"/>
    <col min="7" max="7" width="17.7109375" customWidth="1"/>
    <col min="8" max="8" width="15.42578125" customWidth="1"/>
  </cols>
  <sheetData>
    <row r="1" spans="2:8" ht="25.5" customHeight="1" x14ac:dyDescent="0.3">
      <c r="B1" s="9"/>
      <c r="C1" s="88" t="s">
        <v>21</v>
      </c>
      <c r="D1" s="88"/>
      <c r="E1" s="88"/>
      <c r="F1" s="88"/>
      <c r="G1" s="88"/>
      <c r="H1" s="7"/>
    </row>
    <row r="2" spans="2:8" ht="18.75" x14ac:dyDescent="0.3">
      <c r="B2" s="9"/>
      <c r="C2" s="88" t="s">
        <v>12</v>
      </c>
      <c r="D2" s="88"/>
      <c r="E2" s="88"/>
      <c r="F2" s="88"/>
      <c r="G2" s="88"/>
      <c r="H2" s="7"/>
    </row>
    <row r="3" spans="2:8" ht="18.75" x14ac:dyDescent="0.3">
      <c r="B3" s="9"/>
      <c r="C3" s="51"/>
      <c r="D3" s="51"/>
      <c r="E3" s="51"/>
      <c r="F3" s="51"/>
      <c r="G3" s="51"/>
      <c r="H3" s="7"/>
    </row>
    <row r="4" spans="2:8" ht="18.75" x14ac:dyDescent="0.25">
      <c r="B4" s="9"/>
      <c r="C4" s="89"/>
      <c r="D4" s="89"/>
      <c r="E4" s="89"/>
      <c r="F4" s="89"/>
      <c r="G4" s="89"/>
      <c r="H4" s="7"/>
    </row>
    <row r="5" spans="2:8" ht="18.75" x14ac:dyDescent="0.3">
      <c r="B5" s="9"/>
      <c r="C5" s="51"/>
      <c r="D5" s="51"/>
      <c r="E5" s="51"/>
      <c r="F5" s="51"/>
      <c r="G5" s="51"/>
      <c r="H5" s="7"/>
    </row>
    <row r="6" spans="2:8" ht="18.75" x14ac:dyDescent="0.25">
      <c r="B6" s="9"/>
      <c r="C6" s="89" t="s">
        <v>15</v>
      </c>
      <c r="D6" s="89"/>
      <c r="E6" s="89"/>
      <c r="F6" s="89"/>
      <c r="G6" s="89"/>
      <c r="H6" s="7"/>
    </row>
    <row r="7" spans="2:8" ht="18.75" x14ac:dyDescent="0.25">
      <c r="B7" s="9"/>
      <c r="C7" s="59"/>
      <c r="D7" s="60"/>
      <c r="E7" s="61"/>
      <c r="F7" s="60"/>
      <c r="G7" s="62"/>
      <c r="H7" s="7"/>
    </row>
    <row r="8" spans="2:8" ht="19.5" thickBot="1" x14ac:dyDescent="0.3">
      <c r="B8" s="9"/>
      <c r="C8" s="58" t="s">
        <v>335</v>
      </c>
      <c r="D8" s="45"/>
      <c r="E8" s="49"/>
      <c r="F8" s="45"/>
      <c r="G8" s="46"/>
      <c r="H8" s="7"/>
    </row>
    <row r="9" spans="2:8" ht="32.25" thickBot="1" x14ac:dyDescent="0.3">
      <c r="B9" s="9"/>
      <c r="C9" s="63" t="s">
        <v>16</v>
      </c>
      <c r="D9" s="64" t="s">
        <v>17</v>
      </c>
      <c r="E9" s="65" t="s">
        <v>18</v>
      </c>
      <c r="F9" s="66" t="s">
        <v>19</v>
      </c>
      <c r="G9" s="67" t="s">
        <v>20</v>
      </c>
      <c r="H9" s="7"/>
    </row>
    <row r="10" spans="2:8" x14ac:dyDescent="0.25">
      <c r="B10" s="9"/>
      <c r="C10" s="72">
        <v>44546</v>
      </c>
      <c r="D10" s="73" t="s">
        <v>25</v>
      </c>
      <c r="E10" s="74" t="s">
        <v>26</v>
      </c>
      <c r="F10" s="75" t="s">
        <v>27</v>
      </c>
      <c r="G10" s="76">
        <v>200000</v>
      </c>
      <c r="H10" s="7"/>
    </row>
    <row r="11" spans="2:8" x14ac:dyDescent="0.25">
      <c r="B11" s="9"/>
      <c r="C11" s="72">
        <v>44546</v>
      </c>
      <c r="D11" s="73" t="s">
        <v>28</v>
      </c>
      <c r="E11" s="74" t="s">
        <v>26</v>
      </c>
      <c r="F11" s="75" t="s">
        <v>27</v>
      </c>
      <c r="G11" s="76">
        <v>23500</v>
      </c>
      <c r="H11" s="7"/>
    </row>
    <row r="12" spans="2:8" x14ac:dyDescent="0.25">
      <c r="B12" s="9"/>
      <c r="C12" s="72">
        <v>44574</v>
      </c>
      <c r="D12" s="73" t="s">
        <v>29</v>
      </c>
      <c r="E12" s="74" t="s">
        <v>26</v>
      </c>
      <c r="F12" s="75" t="s">
        <v>27</v>
      </c>
      <c r="G12" s="76">
        <v>23500</v>
      </c>
      <c r="H12" s="7"/>
    </row>
    <row r="13" spans="2:8" x14ac:dyDescent="0.25">
      <c r="B13" s="9"/>
      <c r="C13" s="72">
        <v>44608</v>
      </c>
      <c r="D13" s="73" t="s">
        <v>30</v>
      </c>
      <c r="E13" s="74" t="s">
        <v>26</v>
      </c>
      <c r="F13" s="75" t="s">
        <v>27</v>
      </c>
      <c r="G13" s="76">
        <v>23500</v>
      </c>
      <c r="H13" s="7"/>
    </row>
    <row r="14" spans="2:8" x14ac:dyDescent="0.25">
      <c r="B14" s="9"/>
      <c r="C14" s="72">
        <v>44608</v>
      </c>
      <c r="D14" s="73" t="s">
        <v>31</v>
      </c>
      <c r="E14" s="74" t="s">
        <v>26</v>
      </c>
      <c r="F14" s="75" t="s">
        <v>27</v>
      </c>
      <c r="G14" s="76">
        <v>200000</v>
      </c>
      <c r="H14" s="7"/>
    </row>
    <row r="15" spans="2:8" x14ac:dyDescent="0.25">
      <c r="B15" s="9"/>
      <c r="C15" s="72">
        <v>44574</v>
      </c>
      <c r="D15" s="73" t="s">
        <v>32</v>
      </c>
      <c r="E15" s="74" t="s">
        <v>26</v>
      </c>
      <c r="F15" s="75" t="s">
        <v>27</v>
      </c>
      <c r="G15" s="76">
        <v>200000</v>
      </c>
      <c r="H15" s="7"/>
    </row>
    <row r="16" spans="2:8" x14ac:dyDescent="0.25">
      <c r="B16" s="9"/>
      <c r="C16" s="72">
        <v>44636</v>
      </c>
      <c r="D16" s="73" t="s">
        <v>33</v>
      </c>
      <c r="E16" s="74" t="s">
        <v>26</v>
      </c>
      <c r="F16" s="75" t="s">
        <v>27</v>
      </c>
      <c r="G16" s="76">
        <v>200000</v>
      </c>
      <c r="H16" s="7"/>
    </row>
    <row r="17" spans="2:8" x14ac:dyDescent="0.25">
      <c r="B17" s="9"/>
      <c r="C17" s="72">
        <v>44672</v>
      </c>
      <c r="D17" s="73" t="s">
        <v>34</v>
      </c>
      <c r="E17" s="74" t="s">
        <v>26</v>
      </c>
      <c r="F17" s="75" t="s">
        <v>27</v>
      </c>
      <c r="G17" s="76">
        <v>23500</v>
      </c>
      <c r="H17" s="7"/>
    </row>
    <row r="18" spans="2:8" x14ac:dyDescent="0.25">
      <c r="B18" s="9"/>
      <c r="C18" s="72">
        <v>44672</v>
      </c>
      <c r="D18" s="73" t="s">
        <v>35</v>
      </c>
      <c r="E18" s="74" t="s">
        <v>26</v>
      </c>
      <c r="F18" s="75" t="s">
        <v>27</v>
      </c>
      <c r="G18" s="76">
        <v>200000</v>
      </c>
      <c r="H18" s="7"/>
    </row>
    <row r="19" spans="2:8" x14ac:dyDescent="0.25">
      <c r="B19" s="9"/>
      <c r="C19" s="72">
        <v>44690</v>
      </c>
      <c r="D19" s="73" t="s">
        <v>36</v>
      </c>
      <c r="E19" s="74" t="s">
        <v>26</v>
      </c>
      <c r="F19" s="75" t="s">
        <v>27</v>
      </c>
      <c r="G19" s="76">
        <v>200000</v>
      </c>
      <c r="H19" s="7"/>
    </row>
    <row r="20" spans="2:8" x14ac:dyDescent="0.25">
      <c r="B20" s="9"/>
      <c r="C20" s="72">
        <v>44690</v>
      </c>
      <c r="D20" s="73" t="s">
        <v>37</v>
      </c>
      <c r="E20" s="74" t="s">
        <v>26</v>
      </c>
      <c r="F20" s="75" t="s">
        <v>27</v>
      </c>
      <c r="G20" s="76">
        <v>23500</v>
      </c>
      <c r="H20" s="7"/>
    </row>
    <row r="21" spans="2:8" x14ac:dyDescent="0.25">
      <c r="B21" s="9"/>
      <c r="C21" s="72">
        <v>43206</v>
      </c>
      <c r="D21" s="77" t="s">
        <v>38</v>
      </c>
      <c r="E21" s="74" t="s">
        <v>39</v>
      </c>
      <c r="F21" s="75" t="s">
        <v>40</v>
      </c>
      <c r="G21" s="76">
        <v>25638.57</v>
      </c>
      <c r="H21" s="7"/>
    </row>
    <row r="22" spans="2:8" x14ac:dyDescent="0.25">
      <c r="B22" s="9"/>
      <c r="C22" s="72">
        <v>43215</v>
      </c>
      <c r="D22" s="77" t="s">
        <v>41</v>
      </c>
      <c r="E22" s="74" t="s">
        <v>39</v>
      </c>
      <c r="F22" s="75" t="s">
        <v>40</v>
      </c>
      <c r="G22" s="76">
        <v>57706.17</v>
      </c>
      <c r="H22" s="7"/>
    </row>
    <row r="23" spans="2:8" x14ac:dyDescent="0.25">
      <c r="B23" s="9"/>
      <c r="C23" s="72">
        <v>43236</v>
      </c>
      <c r="D23" s="78" t="s">
        <v>42</v>
      </c>
      <c r="E23" s="74" t="s">
        <v>39</v>
      </c>
      <c r="F23" s="75" t="s">
        <v>40</v>
      </c>
      <c r="G23" s="76">
        <v>9618.1200000000008</v>
      </c>
      <c r="H23" s="7"/>
    </row>
    <row r="24" spans="2:8" x14ac:dyDescent="0.25">
      <c r="B24" s="9"/>
      <c r="C24" s="72">
        <v>43333</v>
      </c>
      <c r="D24" s="78" t="s">
        <v>43</v>
      </c>
      <c r="E24" s="74" t="s">
        <v>39</v>
      </c>
      <c r="F24" s="75" t="s">
        <v>40</v>
      </c>
      <c r="G24" s="76">
        <v>12291.82</v>
      </c>
      <c r="H24" s="7"/>
    </row>
    <row r="25" spans="2:8" x14ac:dyDescent="0.25">
      <c r="B25" s="9"/>
      <c r="C25" s="72">
        <v>43438</v>
      </c>
      <c r="D25" s="77" t="s">
        <v>44</v>
      </c>
      <c r="E25" s="74" t="s">
        <v>39</v>
      </c>
      <c r="F25" s="75" t="s">
        <v>40</v>
      </c>
      <c r="G25" s="76">
        <v>102109.95</v>
      </c>
      <c r="H25" s="7"/>
    </row>
    <row r="26" spans="2:8" x14ac:dyDescent="0.25">
      <c r="B26" s="9"/>
      <c r="C26" s="72">
        <v>43678</v>
      </c>
      <c r="D26" s="78" t="s">
        <v>45</v>
      </c>
      <c r="E26" s="74" t="s">
        <v>39</v>
      </c>
      <c r="F26" s="75" t="s">
        <v>40</v>
      </c>
      <c r="G26" s="76">
        <v>59387.51</v>
      </c>
      <c r="H26" s="7"/>
    </row>
    <row r="27" spans="2:8" x14ac:dyDescent="0.25">
      <c r="B27" s="9"/>
      <c r="C27" s="72">
        <v>43678</v>
      </c>
      <c r="D27" s="78" t="s">
        <v>46</v>
      </c>
      <c r="E27" s="74" t="s">
        <v>39</v>
      </c>
      <c r="F27" s="75" t="s">
        <v>40</v>
      </c>
      <c r="G27" s="76">
        <v>352439.84</v>
      </c>
      <c r="H27" s="7"/>
    </row>
    <row r="28" spans="2:8" x14ac:dyDescent="0.25">
      <c r="B28" s="9"/>
      <c r="C28" s="72">
        <v>44057</v>
      </c>
      <c r="D28" s="77" t="s">
        <v>47</v>
      </c>
      <c r="E28" s="74" t="s">
        <v>48</v>
      </c>
      <c r="F28" s="75" t="s">
        <v>40</v>
      </c>
      <c r="G28" s="76">
        <v>3600000</v>
      </c>
      <c r="H28" s="7"/>
    </row>
    <row r="29" spans="2:8" x14ac:dyDescent="0.25">
      <c r="B29" s="9"/>
      <c r="C29" s="72">
        <v>44624</v>
      </c>
      <c r="D29" s="73" t="s">
        <v>49</v>
      </c>
      <c r="E29" s="74" t="s">
        <v>48</v>
      </c>
      <c r="F29" s="75" t="s">
        <v>40</v>
      </c>
      <c r="G29" s="76">
        <v>100000</v>
      </c>
      <c r="H29" s="7"/>
    </row>
    <row r="30" spans="2:8" x14ac:dyDescent="0.25">
      <c r="B30" s="9"/>
      <c r="C30" s="72">
        <v>44624</v>
      </c>
      <c r="D30" s="73" t="s">
        <v>51</v>
      </c>
      <c r="E30" s="74" t="s">
        <v>52</v>
      </c>
      <c r="F30" s="75" t="s">
        <v>53</v>
      </c>
      <c r="G30" s="76">
        <v>1048819</v>
      </c>
      <c r="H30" s="7"/>
    </row>
    <row r="31" spans="2:8" x14ac:dyDescent="0.25">
      <c r="B31" s="9"/>
      <c r="C31" s="72">
        <v>44623</v>
      </c>
      <c r="D31" s="73" t="s">
        <v>54</v>
      </c>
      <c r="E31" s="74" t="s">
        <v>55</v>
      </c>
      <c r="F31" s="75" t="s">
        <v>50</v>
      </c>
      <c r="G31" s="76">
        <v>118000</v>
      </c>
      <c r="H31" s="7"/>
    </row>
    <row r="32" spans="2:8" x14ac:dyDescent="0.25">
      <c r="B32" s="9"/>
      <c r="C32" s="72">
        <v>44596</v>
      </c>
      <c r="D32" s="73" t="s">
        <v>32</v>
      </c>
      <c r="E32" s="74" t="s">
        <v>311</v>
      </c>
      <c r="F32" s="75" t="s">
        <v>312</v>
      </c>
      <c r="G32" s="76">
        <v>106500</v>
      </c>
      <c r="H32" s="7"/>
    </row>
    <row r="33" spans="2:8" x14ac:dyDescent="0.25">
      <c r="B33" s="9"/>
      <c r="C33" s="72">
        <v>44701</v>
      </c>
      <c r="D33" s="73" t="s">
        <v>333</v>
      </c>
      <c r="E33" s="75" t="s">
        <v>334</v>
      </c>
      <c r="F33" s="75" t="s">
        <v>53</v>
      </c>
      <c r="G33" s="76">
        <v>108512.8</v>
      </c>
      <c r="H33" s="7"/>
    </row>
    <row r="34" spans="2:8" x14ac:dyDescent="0.25">
      <c r="B34" s="9"/>
      <c r="C34" s="72">
        <v>44713</v>
      </c>
      <c r="D34" s="73" t="s">
        <v>336</v>
      </c>
      <c r="E34" s="75" t="s">
        <v>337</v>
      </c>
      <c r="F34" s="75" t="s">
        <v>53</v>
      </c>
      <c r="G34" s="76">
        <v>1230000</v>
      </c>
      <c r="H34" s="7"/>
    </row>
    <row r="35" spans="2:8" x14ac:dyDescent="0.25">
      <c r="B35" s="9"/>
      <c r="C35" s="72">
        <v>44736</v>
      </c>
      <c r="D35" s="73" t="s">
        <v>338</v>
      </c>
      <c r="E35" s="75" t="s">
        <v>337</v>
      </c>
      <c r="F35" s="80" t="s">
        <v>339</v>
      </c>
      <c r="G35" s="76">
        <v>116389.06</v>
      </c>
      <c r="H35" s="7"/>
    </row>
    <row r="36" spans="2:8" x14ac:dyDescent="0.25">
      <c r="B36" s="9"/>
      <c r="C36" s="72">
        <v>44742</v>
      </c>
      <c r="D36" s="73" t="s">
        <v>340</v>
      </c>
      <c r="E36" s="75" t="s">
        <v>337</v>
      </c>
      <c r="F36" s="80" t="s">
        <v>207</v>
      </c>
      <c r="G36" s="76">
        <v>559896</v>
      </c>
      <c r="H36" s="7"/>
    </row>
    <row r="37" spans="2:8" x14ac:dyDescent="0.25">
      <c r="B37" s="9"/>
      <c r="C37" s="72">
        <v>44701</v>
      </c>
      <c r="D37" s="73" t="s">
        <v>56</v>
      </c>
      <c r="E37" s="79" t="s">
        <v>57</v>
      </c>
      <c r="F37" s="80" t="s">
        <v>58</v>
      </c>
      <c r="G37" s="76">
        <v>83700</v>
      </c>
      <c r="H37" s="7"/>
    </row>
    <row r="38" spans="2:8" x14ac:dyDescent="0.25">
      <c r="B38" s="9"/>
      <c r="C38" s="72">
        <v>44281</v>
      </c>
      <c r="D38" s="73" t="s">
        <v>59</v>
      </c>
      <c r="E38" s="79" t="s">
        <v>60</v>
      </c>
      <c r="F38" s="75" t="s">
        <v>61</v>
      </c>
      <c r="G38" s="76">
        <v>2993.66</v>
      </c>
      <c r="H38" s="7"/>
    </row>
    <row r="39" spans="2:8" x14ac:dyDescent="0.25">
      <c r="B39" s="9"/>
      <c r="C39" s="72">
        <v>44624</v>
      </c>
      <c r="D39" s="73" t="s">
        <v>62</v>
      </c>
      <c r="E39" s="79" t="s">
        <v>60</v>
      </c>
      <c r="F39" s="75" t="s">
        <v>40</v>
      </c>
      <c r="G39" s="76">
        <v>39360</v>
      </c>
      <c r="H39" s="7"/>
    </row>
    <row r="40" spans="2:8" x14ac:dyDescent="0.25">
      <c r="B40" s="9"/>
      <c r="C40" s="72">
        <v>44623</v>
      </c>
      <c r="D40" s="73" t="s">
        <v>63</v>
      </c>
      <c r="E40" s="79" t="s">
        <v>60</v>
      </c>
      <c r="F40" s="75" t="s">
        <v>64</v>
      </c>
      <c r="G40" s="76">
        <v>36288</v>
      </c>
      <c r="H40" s="7"/>
    </row>
    <row r="41" spans="2:8" x14ac:dyDescent="0.25">
      <c r="B41" s="9"/>
      <c r="C41" s="72">
        <v>44624</v>
      </c>
      <c r="D41" s="73" t="s">
        <v>65</v>
      </c>
      <c r="E41" s="79" t="s">
        <v>60</v>
      </c>
      <c r="F41" s="75" t="s">
        <v>64</v>
      </c>
      <c r="G41" s="76">
        <v>172833.5</v>
      </c>
      <c r="H41" s="7"/>
    </row>
    <row r="42" spans="2:8" x14ac:dyDescent="0.25">
      <c r="B42" s="9"/>
      <c r="C42" s="72">
        <v>44691</v>
      </c>
      <c r="D42" s="73" t="s">
        <v>67</v>
      </c>
      <c r="E42" s="79" t="s">
        <v>60</v>
      </c>
      <c r="F42" s="75" t="s">
        <v>66</v>
      </c>
      <c r="G42" s="76">
        <v>667814.19999999995</v>
      </c>
      <c r="H42" s="7"/>
    </row>
    <row r="43" spans="2:8" x14ac:dyDescent="0.25">
      <c r="B43" s="9"/>
      <c r="C43" s="72">
        <v>44642</v>
      </c>
      <c r="D43" s="73" t="s">
        <v>68</v>
      </c>
      <c r="E43" s="79" t="s">
        <v>60</v>
      </c>
      <c r="F43" s="75" t="s">
        <v>66</v>
      </c>
      <c r="G43" s="76">
        <v>294868</v>
      </c>
      <c r="H43" s="7"/>
    </row>
    <row r="44" spans="2:8" x14ac:dyDescent="0.25">
      <c r="B44" s="9"/>
      <c r="C44" s="72">
        <v>44693</v>
      </c>
      <c r="D44" s="73" t="s">
        <v>69</v>
      </c>
      <c r="E44" s="79" t="s">
        <v>60</v>
      </c>
      <c r="F44" s="75" t="s">
        <v>66</v>
      </c>
      <c r="G44" s="76">
        <v>239100</v>
      </c>
      <c r="H44" s="7"/>
    </row>
    <row r="45" spans="2:8" x14ac:dyDescent="0.25">
      <c r="B45" s="9"/>
      <c r="C45" s="72">
        <v>44704</v>
      </c>
      <c r="D45" s="73" t="s">
        <v>70</v>
      </c>
      <c r="E45" s="79" t="s">
        <v>60</v>
      </c>
      <c r="F45" s="75" t="s">
        <v>66</v>
      </c>
      <c r="G45" s="76">
        <v>5560</v>
      </c>
      <c r="H45" s="7"/>
    </row>
    <row r="46" spans="2:8" x14ac:dyDescent="0.25">
      <c r="B46" s="9"/>
      <c r="C46" s="72">
        <v>44669</v>
      </c>
      <c r="D46" s="73" t="s">
        <v>71</v>
      </c>
      <c r="E46" s="79" t="s">
        <v>60</v>
      </c>
      <c r="F46" s="75" t="s">
        <v>72</v>
      </c>
      <c r="G46" s="76">
        <v>84960</v>
      </c>
      <c r="H46" s="7"/>
    </row>
    <row r="47" spans="2:8" x14ac:dyDescent="0.25">
      <c r="B47" s="9"/>
      <c r="C47" s="72">
        <v>44316</v>
      </c>
      <c r="D47" s="73" t="s">
        <v>73</v>
      </c>
      <c r="E47" s="79" t="s">
        <v>74</v>
      </c>
      <c r="F47" s="80" t="s">
        <v>75</v>
      </c>
      <c r="G47" s="76">
        <v>31910</v>
      </c>
      <c r="H47" s="7"/>
    </row>
    <row r="48" spans="2:8" x14ac:dyDescent="0.25">
      <c r="B48" s="9"/>
      <c r="C48" s="72">
        <v>44347</v>
      </c>
      <c r="D48" s="73" t="s">
        <v>76</v>
      </c>
      <c r="E48" s="79" t="s">
        <v>74</v>
      </c>
      <c r="F48" s="80" t="s">
        <v>75</v>
      </c>
      <c r="G48" s="76">
        <v>14185</v>
      </c>
      <c r="H48" s="7"/>
    </row>
    <row r="49" spans="2:8" x14ac:dyDescent="0.25">
      <c r="B49" s="9"/>
      <c r="C49" s="72">
        <v>44592</v>
      </c>
      <c r="D49" s="73" t="s">
        <v>77</v>
      </c>
      <c r="E49" s="79" t="s">
        <v>74</v>
      </c>
      <c r="F49" s="80" t="s">
        <v>75</v>
      </c>
      <c r="G49" s="76">
        <v>70650</v>
      </c>
      <c r="H49" s="7"/>
    </row>
    <row r="50" spans="2:8" x14ac:dyDescent="0.25">
      <c r="B50" s="9"/>
      <c r="C50" s="72">
        <v>44651</v>
      </c>
      <c r="D50" s="77" t="s">
        <v>78</v>
      </c>
      <c r="E50" s="79" t="s">
        <v>74</v>
      </c>
      <c r="F50" s="80" t="s">
        <v>75</v>
      </c>
      <c r="G50" s="76">
        <v>227115</v>
      </c>
      <c r="H50" s="7"/>
    </row>
    <row r="51" spans="2:8" x14ac:dyDescent="0.25">
      <c r="B51" s="9"/>
      <c r="C51" s="72">
        <v>44681</v>
      </c>
      <c r="D51" s="77" t="s">
        <v>79</v>
      </c>
      <c r="E51" s="79" t="s">
        <v>74</v>
      </c>
      <c r="F51" s="80" t="s">
        <v>75</v>
      </c>
      <c r="G51" s="76">
        <v>187680</v>
      </c>
      <c r="H51" s="7"/>
    </row>
    <row r="52" spans="2:8" x14ac:dyDescent="0.25">
      <c r="B52" s="9"/>
      <c r="C52" s="72">
        <v>44620</v>
      </c>
      <c r="D52" s="73" t="s">
        <v>80</v>
      </c>
      <c r="E52" s="79" t="s">
        <v>74</v>
      </c>
      <c r="F52" s="80" t="s">
        <v>75</v>
      </c>
      <c r="G52" s="76">
        <v>185520</v>
      </c>
      <c r="H52" s="7"/>
    </row>
    <row r="53" spans="2:8" x14ac:dyDescent="0.25">
      <c r="B53" s="9"/>
      <c r="C53" s="72">
        <v>44721</v>
      </c>
      <c r="D53" s="73" t="s">
        <v>341</v>
      </c>
      <c r="E53" s="75" t="s">
        <v>342</v>
      </c>
      <c r="F53" s="80" t="s">
        <v>40</v>
      </c>
      <c r="G53" s="76">
        <v>309777</v>
      </c>
      <c r="H53" s="7"/>
    </row>
    <row r="54" spans="2:8" x14ac:dyDescent="0.25">
      <c r="B54" s="9"/>
      <c r="C54" s="72">
        <v>44727</v>
      </c>
      <c r="D54" s="73" t="s">
        <v>343</v>
      </c>
      <c r="E54" s="75" t="s">
        <v>342</v>
      </c>
      <c r="F54" s="80" t="s">
        <v>40</v>
      </c>
      <c r="G54" s="76">
        <v>184083.9</v>
      </c>
      <c r="H54" s="7"/>
    </row>
    <row r="55" spans="2:8" x14ac:dyDescent="0.25">
      <c r="B55" s="9"/>
      <c r="C55" s="72">
        <v>44729</v>
      </c>
      <c r="D55" s="73" t="s">
        <v>344</v>
      </c>
      <c r="E55" s="75" t="s">
        <v>342</v>
      </c>
      <c r="F55" s="80" t="s">
        <v>40</v>
      </c>
      <c r="G55" s="76">
        <v>96840</v>
      </c>
      <c r="H55" s="7"/>
    </row>
    <row r="56" spans="2:8" x14ac:dyDescent="0.25">
      <c r="B56" s="9"/>
      <c r="C56" s="72">
        <v>44734</v>
      </c>
      <c r="D56" s="73" t="s">
        <v>345</v>
      </c>
      <c r="E56" s="75" t="s">
        <v>342</v>
      </c>
      <c r="F56" s="80" t="s">
        <v>40</v>
      </c>
      <c r="G56" s="76">
        <v>1603671.1</v>
      </c>
      <c r="H56" s="7"/>
    </row>
    <row r="57" spans="2:8" x14ac:dyDescent="0.25">
      <c r="B57" s="9"/>
      <c r="C57" s="72">
        <v>44741</v>
      </c>
      <c r="D57" s="73" t="s">
        <v>346</v>
      </c>
      <c r="E57" s="75" t="s">
        <v>60</v>
      </c>
      <c r="F57" s="80" t="s">
        <v>277</v>
      </c>
      <c r="G57" s="76">
        <v>83359.199999999997</v>
      </c>
      <c r="H57" s="7"/>
    </row>
    <row r="58" spans="2:8" x14ac:dyDescent="0.25">
      <c r="B58" s="9"/>
      <c r="C58" s="72">
        <v>44742</v>
      </c>
      <c r="D58" s="73" t="s">
        <v>347</v>
      </c>
      <c r="E58" s="75" t="s">
        <v>57</v>
      </c>
      <c r="F58" s="80" t="s">
        <v>277</v>
      </c>
      <c r="G58" s="76">
        <v>38000</v>
      </c>
      <c r="H58" s="7"/>
    </row>
    <row r="59" spans="2:8" x14ac:dyDescent="0.25">
      <c r="B59" s="9"/>
      <c r="C59" s="72">
        <v>43329</v>
      </c>
      <c r="D59" s="73">
        <v>90022969</v>
      </c>
      <c r="E59" s="74" t="s">
        <v>81</v>
      </c>
      <c r="F59" s="75" t="s">
        <v>40</v>
      </c>
      <c r="G59" s="76">
        <v>100000</v>
      </c>
      <c r="H59" s="7"/>
    </row>
    <row r="60" spans="2:8" x14ac:dyDescent="0.25">
      <c r="B60" s="9"/>
      <c r="C60" s="72">
        <v>44537</v>
      </c>
      <c r="D60" s="73" t="s">
        <v>82</v>
      </c>
      <c r="E60" s="74" t="s">
        <v>83</v>
      </c>
      <c r="F60" s="75" t="s">
        <v>84</v>
      </c>
      <c r="G60" s="76">
        <v>241350</v>
      </c>
      <c r="H60" s="7"/>
    </row>
    <row r="61" spans="2:8" x14ac:dyDescent="0.25">
      <c r="B61" s="9"/>
      <c r="C61" s="72">
        <v>44501</v>
      </c>
      <c r="D61" s="73" t="s">
        <v>88</v>
      </c>
      <c r="E61" s="74" t="s">
        <v>89</v>
      </c>
      <c r="F61" s="75" t="s">
        <v>90</v>
      </c>
      <c r="G61" s="76">
        <v>25193</v>
      </c>
      <c r="H61" s="7"/>
    </row>
    <row r="62" spans="2:8" x14ac:dyDescent="0.25">
      <c r="B62" s="9"/>
      <c r="C62" s="72">
        <v>44623</v>
      </c>
      <c r="D62" s="73" t="s">
        <v>91</v>
      </c>
      <c r="E62" s="74" t="s">
        <v>92</v>
      </c>
      <c r="F62" s="75" t="s">
        <v>93</v>
      </c>
      <c r="G62" s="76">
        <v>14750</v>
      </c>
      <c r="H62" s="7"/>
    </row>
    <row r="63" spans="2:8" x14ac:dyDescent="0.25">
      <c r="B63" s="9"/>
      <c r="C63" s="72">
        <v>44588</v>
      </c>
      <c r="D63" s="73" t="s">
        <v>94</v>
      </c>
      <c r="E63" s="74" t="s">
        <v>92</v>
      </c>
      <c r="F63" s="75" t="s">
        <v>93</v>
      </c>
      <c r="G63" s="76">
        <v>14750</v>
      </c>
      <c r="H63" s="7"/>
    </row>
    <row r="64" spans="2:8" x14ac:dyDescent="0.25">
      <c r="B64" s="9"/>
      <c r="C64" s="72">
        <v>44558</v>
      </c>
      <c r="D64" s="73" t="s">
        <v>95</v>
      </c>
      <c r="E64" s="74" t="s">
        <v>92</v>
      </c>
      <c r="F64" s="75" t="s">
        <v>93</v>
      </c>
      <c r="G64" s="76">
        <v>14750</v>
      </c>
      <c r="H64" s="7"/>
    </row>
    <row r="65" spans="2:8" x14ac:dyDescent="0.25">
      <c r="B65" s="9"/>
      <c r="C65" s="72">
        <v>44648</v>
      </c>
      <c r="D65" s="73" t="s">
        <v>96</v>
      </c>
      <c r="E65" s="74" t="s">
        <v>92</v>
      </c>
      <c r="F65" s="75" t="s">
        <v>93</v>
      </c>
      <c r="G65" s="76">
        <v>14750</v>
      </c>
      <c r="H65" s="7"/>
    </row>
    <row r="66" spans="2:8" x14ac:dyDescent="0.25">
      <c r="B66" s="9"/>
      <c r="C66" s="72">
        <v>44680</v>
      </c>
      <c r="D66" s="73" t="s">
        <v>97</v>
      </c>
      <c r="E66" s="74" t="s">
        <v>92</v>
      </c>
      <c r="F66" s="75" t="s">
        <v>93</v>
      </c>
      <c r="G66" s="76">
        <v>14750</v>
      </c>
      <c r="H66" s="7"/>
    </row>
    <row r="67" spans="2:8" x14ac:dyDescent="0.25">
      <c r="B67" s="9"/>
      <c r="C67" s="72">
        <v>44699</v>
      </c>
      <c r="D67" s="73" t="s">
        <v>98</v>
      </c>
      <c r="E67" s="74" t="s">
        <v>99</v>
      </c>
      <c r="F67" s="75" t="s">
        <v>53</v>
      </c>
      <c r="G67" s="76">
        <v>894000</v>
      </c>
      <c r="H67" s="7"/>
    </row>
    <row r="68" spans="2:8" x14ac:dyDescent="0.25">
      <c r="B68" s="9"/>
      <c r="C68" s="72">
        <v>44579</v>
      </c>
      <c r="D68" s="77" t="s">
        <v>100</v>
      </c>
      <c r="E68" s="74" t="s">
        <v>101</v>
      </c>
      <c r="F68" s="75" t="s">
        <v>40</v>
      </c>
      <c r="G68" s="76">
        <v>2891700</v>
      </c>
      <c r="H68" s="7"/>
    </row>
    <row r="69" spans="2:8" x14ac:dyDescent="0.25">
      <c r="B69" s="9"/>
      <c r="C69" s="72">
        <v>44631</v>
      </c>
      <c r="D69" s="73" t="s">
        <v>102</v>
      </c>
      <c r="E69" s="74" t="s">
        <v>101</v>
      </c>
      <c r="F69" s="75" t="s">
        <v>40</v>
      </c>
      <c r="G69" s="76">
        <v>105000</v>
      </c>
      <c r="H69" s="7"/>
    </row>
    <row r="70" spans="2:8" x14ac:dyDescent="0.25">
      <c r="B70" s="9"/>
      <c r="C70" s="72">
        <v>44694</v>
      </c>
      <c r="D70" s="73" t="s">
        <v>328</v>
      </c>
      <c r="E70" s="75" t="s">
        <v>329</v>
      </c>
      <c r="F70" s="75" t="s">
        <v>53</v>
      </c>
      <c r="G70" s="76">
        <v>60000</v>
      </c>
      <c r="H70" s="7"/>
    </row>
    <row r="71" spans="2:8" x14ac:dyDescent="0.25">
      <c r="B71" s="9"/>
      <c r="C71" s="72">
        <v>44722</v>
      </c>
      <c r="D71" s="73" t="s">
        <v>348</v>
      </c>
      <c r="E71" s="75" t="s">
        <v>349</v>
      </c>
      <c r="F71" s="80" t="s">
        <v>350</v>
      </c>
      <c r="G71" s="76">
        <v>786000.01</v>
      </c>
      <c r="H71" s="7"/>
    </row>
    <row r="72" spans="2:8" x14ac:dyDescent="0.25">
      <c r="B72" s="9"/>
      <c r="C72" s="72">
        <v>44469</v>
      </c>
      <c r="D72" s="73" t="s">
        <v>103</v>
      </c>
      <c r="E72" s="74" t="s">
        <v>104</v>
      </c>
      <c r="F72" s="75" t="s">
        <v>105</v>
      </c>
      <c r="G72" s="76">
        <v>6630</v>
      </c>
      <c r="H72" s="7"/>
    </row>
    <row r="73" spans="2:8" x14ac:dyDescent="0.25">
      <c r="B73" s="9"/>
      <c r="C73" s="72">
        <v>44470</v>
      </c>
      <c r="D73" s="73" t="s">
        <v>106</v>
      </c>
      <c r="E73" s="74" t="s">
        <v>104</v>
      </c>
      <c r="F73" s="75" t="s">
        <v>105</v>
      </c>
      <c r="G73" s="76">
        <v>3000</v>
      </c>
      <c r="H73" s="7"/>
    </row>
    <row r="74" spans="2:8" x14ac:dyDescent="0.25">
      <c r="B74" s="9"/>
      <c r="C74" s="72">
        <v>44472</v>
      </c>
      <c r="D74" s="73" t="s">
        <v>107</v>
      </c>
      <c r="E74" s="74" t="s">
        <v>104</v>
      </c>
      <c r="F74" s="75" t="s">
        <v>105</v>
      </c>
      <c r="G74" s="76">
        <v>3000</v>
      </c>
      <c r="H74" s="7"/>
    </row>
    <row r="75" spans="2:8" x14ac:dyDescent="0.25">
      <c r="B75" s="9"/>
      <c r="C75" s="72">
        <v>44474</v>
      </c>
      <c r="D75" s="73" t="s">
        <v>108</v>
      </c>
      <c r="E75" s="74" t="s">
        <v>104</v>
      </c>
      <c r="F75" s="75" t="s">
        <v>105</v>
      </c>
      <c r="G75" s="76">
        <v>3000</v>
      </c>
      <c r="H75" s="33"/>
    </row>
    <row r="76" spans="2:8" x14ac:dyDescent="0.25">
      <c r="B76" s="9"/>
      <c r="C76" s="72">
        <v>44474</v>
      </c>
      <c r="D76" s="73" t="s">
        <v>109</v>
      </c>
      <c r="E76" s="74" t="s">
        <v>104</v>
      </c>
      <c r="F76" s="75" t="s">
        <v>105</v>
      </c>
      <c r="G76" s="76">
        <v>4000</v>
      </c>
      <c r="H76" s="7"/>
    </row>
    <row r="77" spans="2:8" x14ac:dyDescent="0.25">
      <c r="B77" s="9"/>
      <c r="C77" s="72">
        <v>44476</v>
      </c>
      <c r="D77" s="73" t="s">
        <v>110</v>
      </c>
      <c r="E77" s="74" t="s">
        <v>104</v>
      </c>
      <c r="F77" s="75" t="s">
        <v>105</v>
      </c>
      <c r="G77" s="76">
        <v>4000</v>
      </c>
      <c r="H77" s="7"/>
    </row>
    <row r="78" spans="2:8" x14ac:dyDescent="0.25">
      <c r="B78" s="9"/>
      <c r="C78" s="72">
        <v>44481</v>
      </c>
      <c r="D78" s="73" t="s">
        <v>111</v>
      </c>
      <c r="E78" s="74" t="s">
        <v>104</v>
      </c>
      <c r="F78" s="75" t="s">
        <v>105</v>
      </c>
      <c r="G78" s="76">
        <v>3000</v>
      </c>
      <c r="H78" s="7"/>
    </row>
    <row r="79" spans="2:8" x14ac:dyDescent="0.25">
      <c r="B79" s="9"/>
      <c r="C79" s="72">
        <v>44482</v>
      </c>
      <c r="D79" s="73" t="s">
        <v>112</v>
      </c>
      <c r="E79" s="74" t="s">
        <v>104</v>
      </c>
      <c r="F79" s="75" t="s">
        <v>105</v>
      </c>
      <c r="G79" s="76">
        <v>3000</v>
      </c>
      <c r="H79" s="7"/>
    </row>
    <row r="80" spans="2:8" x14ac:dyDescent="0.25">
      <c r="B80" s="9"/>
      <c r="C80" s="72">
        <v>44492</v>
      </c>
      <c r="D80" s="73" t="s">
        <v>113</v>
      </c>
      <c r="E80" s="74" t="s">
        <v>104</v>
      </c>
      <c r="F80" s="75" t="s">
        <v>105</v>
      </c>
      <c r="G80" s="76">
        <v>2000</v>
      </c>
      <c r="H80" s="7"/>
    </row>
    <row r="81" spans="2:8" x14ac:dyDescent="0.25">
      <c r="B81" s="9"/>
      <c r="C81" s="72">
        <v>44494</v>
      </c>
      <c r="D81" s="73" t="s">
        <v>114</v>
      </c>
      <c r="E81" s="74" t="s">
        <v>104</v>
      </c>
      <c r="F81" s="75" t="s">
        <v>105</v>
      </c>
      <c r="G81" s="76">
        <v>4000</v>
      </c>
      <c r="H81" s="7"/>
    </row>
    <row r="82" spans="2:8" x14ac:dyDescent="0.25">
      <c r="B82" s="9"/>
      <c r="C82" s="72">
        <v>44496</v>
      </c>
      <c r="D82" s="73" t="s">
        <v>115</v>
      </c>
      <c r="E82" s="74" t="s">
        <v>104</v>
      </c>
      <c r="F82" s="75" t="s">
        <v>105</v>
      </c>
      <c r="G82" s="76">
        <v>2000</v>
      </c>
      <c r="H82" s="7"/>
    </row>
    <row r="83" spans="2:8" x14ac:dyDescent="0.25">
      <c r="B83" s="9"/>
      <c r="C83" s="72">
        <v>44498</v>
      </c>
      <c r="D83" s="73" t="s">
        <v>116</v>
      </c>
      <c r="E83" s="74" t="s">
        <v>104</v>
      </c>
      <c r="F83" s="75" t="s">
        <v>105</v>
      </c>
      <c r="G83" s="76">
        <v>2000</v>
      </c>
      <c r="H83" s="7"/>
    </row>
    <row r="84" spans="2:8" x14ac:dyDescent="0.25">
      <c r="B84" s="9"/>
      <c r="C84" s="72">
        <v>44500</v>
      </c>
      <c r="D84" s="73" t="s">
        <v>117</v>
      </c>
      <c r="E84" s="74" t="s">
        <v>104</v>
      </c>
      <c r="F84" s="75" t="s">
        <v>105</v>
      </c>
      <c r="G84" s="76">
        <v>3000</v>
      </c>
      <c r="H84" s="7"/>
    </row>
    <row r="85" spans="2:8" x14ac:dyDescent="0.25">
      <c r="B85" s="9"/>
      <c r="C85" s="72">
        <v>44501</v>
      </c>
      <c r="D85" s="73" t="s">
        <v>118</v>
      </c>
      <c r="E85" s="74" t="s">
        <v>104</v>
      </c>
      <c r="F85" s="75" t="s">
        <v>105</v>
      </c>
      <c r="G85" s="76">
        <v>4000</v>
      </c>
      <c r="H85" s="7"/>
    </row>
    <row r="86" spans="2:8" x14ac:dyDescent="0.25">
      <c r="B86" s="48"/>
      <c r="C86" s="72">
        <v>44502</v>
      </c>
      <c r="D86" s="73" t="s">
        <v>119</v>
      </c>
      <c r="E86" s="74" t="s">
        <v>104</v>
      </c>
      <c r="F86" s="75" t="s">
        <v>105</v>
      </c>
      <c r="G86" s="76">
        <v>2000</v>
      </c>
      <c r="H86" s="47"/>
    </row>
    <row r="87" spans="2:8" x14ac:dyDescent="0.25">
      <c r="B87" s="34"/>
      <c r="C87" s="72">
        <v>44503</v>
      </c>
      <c r="D87" s="73" t="s">
        <v>120</v>
      </c>
      <c r="E87" s="74" t="s">
        <v>104</v>
      </c>
      <c r="F87" s="75" t="s">
        <v>105</v>
      </c>
      <c r="G87" s="76">
        <v>2000</v>
      </c>
      <c r="H87" s="7"/>
    </row>
    <row r="88" spans="2:8" x14ac:dyDescent="0.25">
      <c r="B88" s="9"/>
      <c r="C88" s="72">
        <v>44504</v>
      </c>
      <c r="D88" s="73" t="s">
        <v>121</v>
      </c>
      <c r="E88" s="74" t="s">
        <v>104</v>
      </c>
      <c r="F88" s="75" t="s">
        <v>105</v>
      </c>
      <c r="G88" s="76">
        <v>2000</v>
      </c>
      <c r="H88" s="7"/>
    </row>
    <row r="89" spans="2:8" x14ac:dyDescent="0.25">
      <c r="B89" s="9"/>
      <c r="C89" s="72">
        <v>44505</v>
      </c>
      <c r="D89" s="73" t="s">
        <v>122</v>
      </c>
      <c r="E89" s="74" t="s">
        <v>104</v>
      </c>
      <c r="F89" s="75" t="s">
        <v>105</v>
      </c>
      <c r="G89" s="76">
        <v>3000</v>
      </c>
      <c r="H89" s="7"/>
    </row>
    <row r="90" spans="2:8" x14ac:dyDescent="0.25">
      <c r="B90" s="9"/>
      <c r="C90" s="72">
        <v>44506</v>
      </c>
      <c r="D90" s="73" t="s">
        <v>123</v>
      </c>
      <c r="E90" s="74" t="s">
        <v>104</v>
      </c>
      <c r="F90" s="75" t="s">
        <v>105</v>
      </c>
      <c r="G90" s="76">
        <v>5000</v>
      </c>
      <c r="H90" s="7"/>
    </row>
    <row r="91" spans="2:8" x14ac:dyDescent="0.25">
      <c r="B91" s="9"/>
      <c r="C91" s="72">
        <v>44498</v>
      </c>
      <c r="D91" s="73" t="s">
        <v>124</v>
      </c>
      <c r="E91" s="74" t="s">
        <v>104</v>
      </c>
      <c r="F91" s="75" t="s">
        <v>105</v>
      </c>
      <c r="G91" s="76">
        <v>2000</v>
      </c>
      <c r="H91" s="7"/>
    </row>
    <row r="92" spans="2:8" x14ac:dyDescent="0.25">
      <c r="B92" s="9"/>
      <c r="C92" s="72">
        <v>44496</v>
      </c>
      <c r="D92" s="73" t="s">
        <v>125</v>
      </c>
      <c r="E92" s="74" t="s">
        <v>126</v>
      </c>
      <c r="F92" s="75" t="s">
        <v>127</v>
      </c>
      <c r="G92" s="76">
        <v>35260</v>
      </c>
      <c r="H92" s="7"/>
    </row>
    <row r="93" spans="2:8" x14ac:dyDescent="0.25">
      <c r="B93" s="9"/>
      <c r="C93" s="72">
        <v>44713</v>
      </c>
      <c r="D93" s="73" t="s">
        <v>351</v>
      </c>
      <c r="E93" s="75" t="s">
        <v>315</v>
      </c>
      <c r="F93" s="75" t="s">
        <v>352</v>
      </c>
      <c r="G93" s="76">
        <v>43365</v>
      </c>
      <c r="H93" s="7"/>
    </row>
    <row r="94" spans="2:8" x14ac:dyDescent="0.25">
      <c r="B94" s="9"/>
      <c r="C94" s="72">
        <v>44733</v>
      </c>
      <c r="D94" s="73" t="s">
        <v>353</v>
      </c>
      <c r="E94" s="75" t="s">
        <v>354</v>
      </c>
      <c r="F94" s="80" t="s">
        <v>355</v>
      </c>
      <c r="G94" s="76">
        <v>115412.85</v>
      </c>
      <c r="H94" s="7"/>
    </row>
    <row r="95" spans="2:8" x14ac:dyDescent="0.25">
      <c r="B95" s="9"/>
      <c r="C95" s="81">
        <v>44153</v>
      </c>
      <c r="D95" s="73" t="s">
        <v>128</v>
      </c>
      <c r="E95" s="74" t="s">
        <v>129</v>
      </c>
      <c r="F95" s="75" t="s">
        <v>53</v>
      </c>
      <c r="G95" s="76">
        <v>12032.44</v>
      </c>
      <c r="H95" s="7"/>
    </row>
    <row r="96" spans="2:8" x14ac:dyDescent="0.25">
      <c r="B96" s="9"/>
      <c r="C96" s="72">
        <v>44244</v>
      </c>
      <c r="D96" s="73" t="s">
        <v>130</v>
      </c>
      <c r="E96" s="74" t="s">
        <v>129</v>
      </c>
      <c r="F96" s="75" t="s">
        <v>53</v>
      </c>
      <c r="G96" s="76">
        <v>244040</v>
      </c>
      <c r="H96" s="7"/>
    </row>
    <row r="97" spans="2:8" x14ac:dyDescent="0.25">
      <c r="B97" s="9"/>
      <c r="C97" s="72">
        <v>44244</v>
      </c>
      <c r="D97" s="73" t="s">
        <v>131</v>
      </c>
      <c r="E97" s="74" t="s">
        <v>129</v>
      </c>
      <c r="F97" s="75" t="s">
        <v>53</v>
      </c>
      <c r="G97" s="76">
        <v>112868.5</v>
      </c>
      <c r="H97" s="7"/>
    </row>
    <row r="98" spans="2:8" x14ac:dyDescent="0.25">
      <c r="B98" s="9"/>
      <c r="C98" s="72">
        <v>44611</v>
      </c>
      <c r="D98" s="73" t="s">
        <v>132</v>
      </c>
      <c r="E98" s="74" t="s">
        <v>129</v>
      </c>
      <c r="F98" s="75" t="s">
        <v>53</v>
      </c>
      <c r="G98" s="76">
        <v>2870704</v>
      </c>
      <c r="H98" s="9"/>
    </row>
    <row r="99" spans="2:8" x14ac:dyDescent="0.25">
      <c r="B99" s="9"/>
      <c r="C99" s="72">
        <v>44672</v>
      </c>
      <c r="D99" s="73" t="s">
        <v>133</v>
      </c>
      <c r="E99" s="74" t="s">
        <v>129</v>
      </c>
      <c r="F99" s="75" t="s">
        <v>53</v>
      </c>
      <c r="G99" s="76">
        <v>20532000</v>
      </c>
      <c r="H99" s="9"/>
    </row>
    <row r="100" spans="2:8" x14ac:dyDescent="0.25">
      <c r="B100" s="9"/>
      <c r="C100" s="72">
        <v>44635</v>
      </c>
      <c r="D100" s="73" t="s">
        <v>134</v>
      </c>
      <c r="E100" s="74" t="s">
        <v>135</v>
      </c>
      <c r="F100" s="75" t="s">
        <v>53</v>
      </c>
      <c r="G100" s="76">
        <v>7670</v>
      </c>
      <c r="H100" s="9"/>
    </row>
    <row r="101" spans="2:8" x14ac:dyDescent="0.25">
      <c r="B101" s="9"/>
      <c r="C101" s="72">
        <v>44020</v>
      </c>
      <c r="D101" s="73" t="s">
        <v>54</v>
      </c>
      <c r="E101" s="74" t="s">
        <v>136</v>
      </c>
      <c r="F101" s="75" t="s">
        <v>137</v>
      </c>
      <c r="G101" s="76">
        <v>53100</v>
      </c>
      <c r="H101" s="9"/>
    </row>
    <row r="102" spans="2:8" x14ac:dyDescent="0.25">
      <c r="B102" s="34"/>
      <c r="C102" s="72">
        <v>44020</v>
      </c>
      <c r="D102" s="73" t="s">
        <v>138</v>
      </c>
      <c r="E102" s="74" t="s">
        <v>136</v>
      </c>
      <c r="F102" s="75" t="s">
        <v>137</v>
      </c>
      <c r="G102" s="76">
        <v>53100</v>
      </c>
      <c r="H102" s="33"/>
    </row>
    <row r="103" spans="2:8" x14ac:dyDescent="0.25">
      <c r="B103" s="34"/>
      <c r="C103" s="72">
        <v>44020</v>
      </c>
      <c r="D103" s="73" t="s">
        <v>139</v>
      </c>
      <c r="E103" s="74" t="s">
        <v>136</v>
      </c>
      <c r="F103" s="75" t="s">
        <v>137</v>
      </c>
      <c r="G103" s="76">
        <v>59000</v>
      </c>
      <c r="H103" s="33"/>
    </row>
    <row r="104" spans="2:8" x14ac:dyDescent="0.25">
      <c r="B104" s="34"/>
      <c r="C104" s="72">
        <v>44020</v>
      </c>
      <c r="D104" s="73" t="s">
        <v>140</v>
      </c>
      <c r="E104" s="74" t="s">
        <v>136</v>
      </c>
      <c r="F104" s="75" t="s">
        <v>137</v>
      </c>
      <c r="G104" s="76">
        <v>100300</v>
      </c>
      <c r="H104" s="33"/>
    </row>
    <row r="105" spans="2:8" x14ac:dyDescent="0.25">
      <c r="B105" s="34"/>
      <c r="C105" s="72">
        <v>44718</v>
      </c>
      <c r="D105" s="73" t="s">
        <v>138</v>
      </c>
      <c r="E105" s="75" t="s">
        <v>356</v>
      </c>
      <c r="F105" s="75" t="s">
        <v>40</v>
      </c>
      <c r="G105" s="76">
        <v>300000</v>
      </c>
      <c r="H105" s="33"/>
    </row>
    <row r="106" spans="2:8" x14ac:dyDescent="0.25">
      <c r="B106" s="34"/>
      <c r="C106" s="72">
        <v>44733</v>
      </c>
      <c r="D106" s="73" t="s">
        <v>357</v>
      </c>
      <c r="E106" s="75" t="s">
        <v>129</v>
      </c>
      <c r="F106" s="80" t="s">
        <v>53</v>
      </c>
      <c r="G106" s="76">
        <v>187972.2</v>
      </c>
      <c r="H106" s="33"/>
    </row>
    <row r="107" spans="2:8" x14ac:dyDescent="0.25">
      <c r="B107" s="34"/>
      <c r="C107" s="72">
        <v>44740</v>
      </c>
      <c r="D107" s="73" t="s">
        <v>358</v>
      </c>
      <c r="E107" s="75" t="s">
        <v>359</v>
      </c>
      <c r="F107" s="80" t="s">
        <v>207</v>
      </c>
      <c r="G107" s="76">
        <v>837616.8</v>
      </c>
      <c r="H107" s="15"/>
    </row>
    <row r="108" spans="2:8" x14ac:dyDescent="0.25">
      <c r="B108" s="34"/>
      <c r="C108" s="81">
        <v>44589</v>
      </c>
      <c r="D108" s="77" t="s">
        <v>141</v>
      </c>
      <c r="E108" s="74" t="s">
        <v>360</v>
      </c>
      <c r="F108" s="75" t="s">
        <v>40</v>
      </c>
      <c r="G108" s="76">
        <v>3481821.63</v>
      </c>
      <c r="H108" s="33"/>
    </row>
    <row r="109" spans="2:8" x14ac:dyDescent="0.25">
      <c r="B109" s="34"/>
      <c r="C109" s="72">
        <v>44644</v>
      </c>
      <c r="D109" s="73" t="s">
        <v>142</v>
      </c>
      <c r="E109" s="74" t="s">
        <v>361</v>
      </c>
      <c r="F109" s="75" t="s">
        <v>53</v>
      </c>
      <c r="G109" s="76">
        <v>291592.03999999998</v>
      </c>
      <c r="H109" s="33"/>
    </row>
    <row r="110" spans="2:8" x14ac:dyDescent="0.25">
      <c r="B110" s="9"/>
      <c r="C110" s="72">
        <v>44618</v>
      </c>
      <c r="D110" s="73" t="s">
        <v>143</v>
      </c>
      <c r="E110" s="74" t="s">
        <v>361</v>
      </c>
      <c r="F110" s="75" t="s">
        <v>53</v>
      </c>
      <c r="G110" s="76">
        <v>92801.1</v>
      </c>
      <c r="H110" s="7"/>
    </row>
    <row r="111" spans="2:8" x14ac:dyDescent="0.25">
      <c r="B111" s="9"/>
      <c r="C111" s="72">
        <v>44622</v>
      </c>
      <c r="D111" s="73" t="s">
        <v>144</v>
      </c>
      <c r="E111" s="74" t="s">
        <v>361</v>
      </c>
      <c r="F111" s="75" t="s">
        <v>53</v>
      </c>
      <c r="G111" s="76">
        <v>88797.02</v>
      </c>
      <c r="H111" s="9"/>
    </row>
    <row r="112" spans="2:8" x14ac:dyDescent="0.25">
      <c r="B112" s="9"/>
      <c r="C112" s="72">
        <v>44681</v>
      </c>
      <c r="D112" s="73" t="s">
        <v>310</v>
      </c>
      <c r="E112" s="79" t="s">
        <v>308</v>
      </c>
      <c r="F112" s="75" t="s">
        <v>309</v>
      </c>
      <c r="G112" s="76">
        <v>80240</v>
      </c>
      <c r="H112" s="9"/>
    </row>
    <row r="113" spans="2:8" x14ac:dyDescent="0.25">
      <c r="B113" s="9"/>
      <c r="C113" s="72">
        <v>44729</v>
      </c>
      <c r="D113" s="73" t="s">
        <v>362</v>
      </c>
      <c r="E113" s="75" t="s">
        <v>360</v>
      </c>
      <c r="F113" s="80" t="s">
        <v>40</v>
      </c>
      <c r="G113" s="76">
        <v>156252.95000000001</v>
      </c>
      <c r="H113" s="9"/>
    </row>
    <row r="114" spans="2:8" x14ac:dyDescent="0.25">
      <c r="B114" s="9"/>
      <c r="C114" s="72">
        <v>44729</v>
      </c>
      <c r="D114" s="73" t="s">
        <v>363</v>
      </c>
      <c r="E114" s="75" t="s">
        <v>360</v>
      </c>
      <c r="F114" s="80" t="s">
        <v>53</v>
      </c>
      <c r="G114" s="76">
        <v>98754.8</v>
      </c>
      <c r="H114" s="9"/>
    </row>
    <row r="115" spans="2:8" x14ac:dyDescent="0.25">
      <c r="B115" s="9"/>
      <c r="C115" s="72">
        <v>44729</v>
      </c>
      <c r="D115" s="73" t="s">
        <v>364</v>
      </c>
      <c r="E115" s="75" t="s">
        <v>360</v>
      </c>
      <c r="F115" s="80" t="s">
        <v>53</v>
      </c>
      <c r="G115" s="76">
        <v>157926.5</v>
      </c>
      <c r="H115" s="9"/>
    </row>
    <row r="116" spans="2:8" x14ac:dyDescent="0.25">
      <c r="B116" s="9"/>
      <c r="C116" s="72">
        <v>44732</v>
      </c>
      <c r="D116" s="73" t="s">
        <v>365</v>
      </c>
      <c r="E116" s="75" t="s">
        <v>366</v>
      </c>
      <c r="F116" s="80" t="s">
        <v>40</v>
      </c>
      <c r="G116" s="76">
        <v>40000</v>
      </c>
      <c r="H116" s="9"/>
    </row>
    <row r="117" spans="2:8" x14ac:dyDescent="0.25">
      <c r="B117" s="9"/>
      <c r="C117" s="72">
        <v>44736</v>
      </c>
      <c r="D117" s="73" t="s">
        <v>367</v>
      </c>
      <c r="E117" s="75" t="s">
        <v>368</v>
      </c>
      <c r="F117" s="80" t="s">
        <v>40</v>
      </c>
      <c r="G117" s="76">
        <v>156000</v>
      </c>
      <c r="H117" s="9"/>
    </row>
    <row r="118" spans="2:8" x14ac:dyDescent="0.25">
      <c r="B118" s="9"/>
      <c r="C118" s="72">
        <v>44677</v>
      </c>
      <c r="D118" s="73" t="s">
        <v>86</v>
      </c>
      <c r="E118" s="74" t="s">
        <v>87</v>
      </c>
      <c r="F118" s="75" t="s">
        <v>53</v>
      </c>
      <c r="G118" s="76">
        <v>154580</v>
      </c>
      <c r="H118" s="9"/>
    </row>
    <row r="119" spans="2:8" x14ac:dyDescent="0.25">
      <c r="B119" s="9"/>
      <c r="C119" s="72">
        <v>44617</v>
      </c>
      <c r="D119" s="73" t="s">
        <v>145</v>
      </c>
      <c r="E119" s="74" t="s">
        <v>146</v>
      </c>
      <c r="F119" s="75" t="s">
        <v>147</v>
      </c>
      <c r="G119" s="76">
        <v>200600</v>
      </c>
      <c r="H119" s="9"/>
    </row>
    <row r="120" spans="2:8" x14ac:dyDescent="0.25">
      <c r="B120" s="9"/>
      <c r="C120" s="72">
        <v>44617</v>
      </c>
      <c r="D120" s="73" t="s">
        <v>148</v>
      </c>
      <c r="E120" s="74" t="s">
        <v>146</v>
      </c>
      <c r="F120" s="75" t="s">
        <v>147</v>
      </c>
      <c r="G120" s="76">
        <v>180540</v>
      </c>
      <c r="H120" s="9"/>
    </row>
    <row r="121" spans="2:8" x14ac:dyDescent="0.25">
      <c r="B121" s="9"/>
      <c r="C121" s="72">
        <v>44605</v>
      </c>
      <c r="D121" s="73" t="s">
        <v>149</v>
      </c>
      <c r="E121" s="74" t="s">
        <v>151</v>
      </c>
      <c r="F121" s="75" t="s">
        <v>53</v>
      </c>
      <c r="G121" s="76">
        <v>1904400</v>
      </c>
      <c r="H121" s="9"/>
    </row>
    <row r="122" spans="2:8" x14ac:dyDescent="0.25">
      <c r="B122" s="9"/>
      <c r="C122" s="72">
        <v>43791</v>
      </c>
      <c r="D122" s="73" t="s">
        <v>150</v>
      </c>
      <c r="E122" s="74" t="s">
        <v>151</v>
      </c>
      <c r="F122" s="75" t="s">
        <v>152</v>
      </c>
      <c r="G122" s="76">
        <v>99586.14</v>
      </c>
      <c r="H122" s="9"/>
    </row>
    <row r="123" spans="2:8" x14ac:dyDescent="0.25">
      <c r="B123" s="9"/>
      <c r="C123" s="72">
        <v>43885</v>
      </c>
      <c r="D123" s="73" t="s">
        <v>153</v>
      </c>
      <c r="E123" s="74" t="s">
        <v>151</v>
      </c>
      <c r="F123" s="75" t="s">
        <v>152</v>
      </c>
      <c r="G123" s="76">
        <v>28084</v>
      </c>
      <c r="H123" s="9"/>
    </row>
    <row r="124" spans="2:8" x14ac:dyDescent="0.25">
      <c r="B124" s="9"/>
      <c r="C124" s="72">
        <v>44594</v>
      </c>
      <c r="D124" s="73" t="s">
        <v>154</v>
      </c>
      <c r="E124" s="74" t="s">
        <v>151</v>
      </c>
      <c r="F124" s="75" t="s">
        <v>152</v>
      </c>
      <c r="G124" s="76">
        <v>24337.5</v>
      </c>
      <c r="H124" s="9"/>
    </row>
    <row r="125" spans="2:8" x14ac:dyDescent="0.25">
      <c r="B125" s="9"/>
      <c r="C125" s="72">
        <v>44628</v>
      </c>
      <c r="D125" s="73" t="s">
        <v>155</v>
      </c>
      <c r="E125" s="74" t="s">
        <v>151</v>
      </c>
      <c r="F125" s="75" t="s">
        <v>50</v>
      </c>
      <c r="G125" s="76">
        <v>27322.9</v>
      </c>
      <c r="H125" s="9"/>
    </row>
    <row r="126" spans="2:8" x14ac:dyDescent="0.25">
      <c r="B126" s="9"/>
      <c r="C126" s="72">
        <v>44678</v>
      </c>
      <c r="D126" s="73" t="s">
        <v>156</v>
      </c>
      <c r="E126" s="74" t="s">
        <v>151</v>
      </c>
      <c r="F126" s="75" t="s">
        <v>50</v>
      </c>
      <c r="G126" s="76">
        <v>29205</v>
      </c>
      <c r="H126" s="9"/>
    </row>
    <row r="127" spans="2:8" x14ac:dyDescent="0.25">
      <c r="B127" s="9"/>
      <c r="C127" s="72">
        <v>44726</v>
      </c>
      <c r="D127" s="73" t="s">
        <v>369</v>
      </c>
      <c r="E127" s="75" t="s">
        <v>370</v>
      </c>
      <c r="F127" s="80" t="s">
        <v>53</v>
      </c>
      <c r="G127" s="76">
        <v>86730</v>
      </c>
      <c r="H127" s="9"/>
    </row>
    <row r="128" spans="2:8" x14ac:dyDescent="0.25">
      <c r="B128" s="9"/>
      <c r="C128" s="72">
        <v>44734</v>
      </c>
      <c r="D128" s="73" t="s">
        <v>371</v>
      </c>
      <c r="E128" s="75" t="s">
        <v>151</v>
      </c>
      <c r="F128" s="80" t="s">
        <v>372</v>
      </c>
      <c r="G128" s="76">
        <v>26004.25</v>
      </c>
      <c r="H128" s="9"/>
    </row>
    <row r="129" spans="2:8" x14ac:dyDescent="0.25">
      <c r="B129" s="9"/>
      <c r="C129" s="72">
        <v>44735</v>
      </c>
      <c r="D129" s="73" t="s">
        <v>373</v>
      </c>
      <c r="E129" s="75" t="s">
        <v>151</v>
      </c>
      <c r="F129" s="80" t="s">
        <v>372</v>
      </c>
      <c r="G129" s="76">
        <v>13260.25</v>
      </c>
      <c r="H129" s="9"/>
    </row>
    <row r="130" spans="2:8" x14ac:dyDescent="0.25">
      <c r="B130" s="9"/>
      <c r="C130" s="72">
        <v>44490</v>
      </c>
      <c r="D130" s="73" t="s">
        <v>157</v>
      </c>
      <c r="E130" s="74" t="s">
        <v>158</v>
      </c>
      <c r="F130" s="75" t="s">
        <v>53</v>
      </c>
      <c r="G130" s="76">
        <v>500000</v>
      </c>
      <c r="H130" s="9"/>
    </row>
    <row r="131" spans="2:8" x14ac:dyDescent="0.25">
      <c r="B131" s="9"/>
      <c r="C131" s="72">
        <v>44517</v>
      </c>
      <c r="D131" s="73" t="s">
        <v>159</v>
      </c>
      <c r="E131" s="74" t="s">
        <v>158</v>
      </c>
      <c r="F131" s="75" t="s">
        <v>53</v>
      </c>
      <c r="G131" s="76">
        <v>21183.84</v>
      </c>
      <c r="H131" s="9"/>
    </row>
    <row r="132" spans="2:8" x14ac:dyDescent="0.25">
      <c r="B132" s="9"/>
      <c r="C132" s="72">
        <v>44538</v>
      </c>
      <c r="D132" s="73" t="s">
        <v>160</v>
      </c>
      <c r="E132" s="74" t="s">
        <v>158</v>
      </c>
      <c r="F132" s="75" t="s">
        <v>53</v>
      </c>
      <c r="G132" s="76">
        <v>50400</v>
      </c>
      <c r="H132" s="9"/>
    </row>
    <row r="133" spans="2:8" x14ac:dyDescent="0.25">
      <c r="B133" s="9"/>
      <c r="C133" s="72">
        <v>44606</v>
      </c>
      <c r="D133" s="73" t="s">
        <v>161</v>
      </c>
      <c r="E133" s="74" t="s">
        <v>158</v>
      </c>
      <c r="F133" s="75" t="s">
        <v>53</v>
      </c>
      <c r="G133" s="76">
        <v>47303.41</v>
      </c>
      <c r="H133" s="9"/>
    </row>
    <row r="134" spans="2:8" x14ac:dyDescent="0.25">
      <c r="B134" s="9"/>
      <c r="C134" s="72">
        <v>44475</v>
      </c>
      <c r="D134" s="73" t="s">
        <v>162</v>
      </c>
      <c r="E134" s="74" t="s">
        <v>158</v>
      </c>
      <c r="F134" s="75" t="s">
        <v>53</v>
      </c>
      <c r="G134" s="76">
        <v>341691.56</v>
      </c>
      <c r="H134" s="9"/>
    </row>
    <row r="135" spans="2:8" x14ac:dyDescent="0.25">
      <c r="B135" s="9"/>
      <c r="C135" s="72">
        <v>44698</v>
      </c>
      <c r="D135" s="73" t="s">
        <v>162</v>
      </c>
      <c r="E135" s="74" t="s">
        <v>158</v>
      </c>
      <c r="F135" s="75" t="s">
        <v>53</v>
      </c>
      <c r="G135" s="76">
        <v>98400</v>
      </c>
      <c r="H135" s="9"/>
    </row>
    <row r="136" spans="2:8" x14ac:dyDescent="0.25">
      <c r="B136" s="9"/>
      <c r="C136" s="72">
        <v>44733</v>
      </c>
      <c r="D136" s="73" t="s">
        <v>374</v>
      </c>
      <c r="E136" s="75" t="s">
        <v>158</v>
      </c>
      <c r="F136" s="80" t="s">
        <v>355</v>
      </c>
      <c r="G136" s="76">
        <v>401200</v>
      </c>
      <c r="H136" s="9"/>
    </row>
    <row r="137" spans="2:8" x14ac:dyDescent="0.25">
      <c r="B137" s="9"/>
      <c r="C137" s="72">
        <v>44687</v>
      </c>
      <c r="D137" s="73" t="s">
        <v>138</v>
      </c>
      <c r="E137" s="74" t="s">
        <v>313</v>
      </c>
      <c r="F137" s="80" t="s">
        <v>314</v>
      </c>
      <c r="G137" s="76">
        <v>560500</v>
      </c>
      <c r="H137" s="9"/>
    </row>
    <row r="138" spans="2:8" x14ac:dyDescent="0.25">
      <c r="B138" s="9"/>
      <c r="C138" s="72">
        <v>44700</v>
      </c>
      <c r="D138" s="73" t="s">
        <v>140</v>
      </c>
      <c r="E138" s="74" t="s">
        <v>313</v>
      </c>
      <c r="F138" s="80" t="s">
        <v>314</v>
      </c>
      <c r="G138" s="76">
        <v>115522</v>
      </c>
      <c r="H138" s="9"/>
    </row>
    <row r="139" spans="2:8" x14ac:dyDescent="0.25">
      <c r="B139" s="9"/>
      <c r="C139" s="72">
        <v>44698</v>
      </c>
      <c r="D139" s="73" t="s">
        <v>331</v>
      </c>
      <c r="E139" s="79" t="s">
        <v>332</v>
      </c>
      <c r="F139" s="75" t="s">
        <v>53</v>
      </c>
      <c r="G139" s="76">
        <v>6739.99</v>
      </c>
      <c r="H139" s="9"/>
    </row>
    <row r="140" spans="2:8" x14ac:dyDescent="0.25">
      <c r="B140" s="9"/>
      <c r="C140" s="72">
        <v>44715</v>
      </c>
      <c r="D140" s="73" t="s">
        <v>375</v>
      </c>
      <c r="E140" s="75" t="s">
        <v>376</v>
      </c>
      <c r="F140" s="75" t="s">
        <v>377</v>
      </c>
      <c r="G140" s="76">
        <v>15266.25</v>
      </c>
      <c r="H140" s="9"/>
    </row>
    <row r="141" spans="2:8" x14ac:dyDescent="0.25">
      <c r="B141" s="9"/>
      <c r="C141" s="72">
        <v>44722</v>
      </c>
      <c r="D141" s="73" t="s">
        <v>378</v>
      </c>
      <c r="E141" s="75" t="s">
        <v>313</v>
      </c>
      <c r="F141" s="80" t="s">
        <v>379</v>
      </c>
      <c r="G141" s="76">
        <v>115522</v>
      </c>
      <c r="H141" s="9"/>
    </row>
    <row r="142" spans="2:8" x14ac:dyDescent="0.25">
      <c r="B142" s="9"/>
      <c r="C142" s="72">
        <v>44732</v>
      </c>
      <c r="D142" s="73" t="s">
        <v>380</v>
      </c>
      <c r="E142" s="75" t="s">
        <v>381</v>
      </c>
      <c r="F142" s="80" t="s">
        <v>40</v>
      </c>
      <c r="G142" s="76">
        <v>1275000</v>
      </c>
      <c r="H142" s="9"/>
    </row>
    <row r="143" spans="2:8" x14ac:dyDescent="0.25">
      <c r="B143" s="9"/>
      <c r="C143" s="72">
        <v>44732</v>
      </c>
      <c r="D143" s="73" t="s">
        <v>382</v>
      </c>
      <c r="E143" s="75" t="s">
        <v>381</v>
      </c>
      <c r="F143" s="80" t="s">
        <v>40</v>
      </c>
      <c r="G143" s="76">
        <v>216126.2</v>
      </c>
      <c r="H143" s="9"/>
    </row>
    <row r="144" spans="2:8" x14ac:dyDescent="0.25">
      <c r="B144" s="9"/>
      <c r="C144" s="72">
        <v>44739</v>
      </c>
      <c r="D144" s="73" t="s">
        <v>383</v>
      </c>
      <c r="E144" s="75" t="s">
        <v>321</v>
      </c>
      <c r="F144" s="80" t="s">
        <v>277</v>
      </c>
      <c r="G144" s="76">
        <v>299520</v>
      </c>
      <c r="H144" s="9"/>
    </row>
    <row r="145" spans="2:8" x14ac:dyDescent="0.25">
      <c r="B145" s="9"/>
      <c r="C145" s="72">
        <v>44742</v>
      </c>
      <c r="D145" s="73" t="s">
        <v>384</v>
      </c>
      <c r="E145" s="75" t="s">
        <v>321</v>
      </c>
      <c r="F145" s="80" t="s">
        <v>277</v>
      </c>
      <c r="G145" s="76">
        <v>4951819.58</v>
      </c>
      <c r="H145" s="9"/>
    </row>
    <row r="146" spans="2:8" x14ac:dyDescent="0.25">
      <c r="B146" s="9"/>
      <c r="C146" s="72">
        <v>44656</v>
      </c>
      <c r="D146" s="73" t="s">
        <v>317</v>
      </c>
      <c r="E146" s="74" t="s">
        <v>318</v>
      </c>
      <c r="F146" s="80" t="s">
        <v>319</v>
      </c>
      <c r="G146" s="76">
        <v>5000</v>
      </c>
      <c r="H146" s="9"/>
    </row>
    <row r="147" spans="2:8" x14ac:dyDescent="0.25">
      <c r="B147" s="9"/>
      <c r="C147" s="72">
        <v>44609</v>
      </c>
      <c r="D147" s="73" t="s">
        <v>320</v>
      </c>
      <c r="E147" s="74" t="s">
        <v>318</v>
      </c>
      <c r="F147" s="80" t="s">
        <v>319</v>
      </c>
      <c r="G147" s="76">
        <v>5310</v>
      </c>
      <c r="H147" s="9"/>
    </row>
    <row r="148" spans="2:8" x14ac:dyDescent="0.25">
      <c r="B148" s="9"/>
      <c r="C148" s="72">
        <v>44693</v>
      </c>
      <c r="D148" s="73" t="s">
        <v>324</v>
      </c>
      <c r="E148" s="75" t="s">
        <v>325</v>
      </c>
      <c r="F148" s="75" t="s">
        <v>53</v>
      </c>
      <c r="G148" s="76">
        <v>183018</v>
      </c>
      <c r="H148" s="9"/>
    </row>
    <row r="149" spans="2:8" x14ac:dyDescent="0.25">
      <c r="B149" s="9"/>
      <c r="C149" s="72">
        <v>44725</v>
      </c>
      <c r="D149" s="73" t="s">
        <v>385</v>
      </c>
      <c r="E149" s="75" t="s">
        <v>386</v>
      </c>
      <c r="F149" s="80" t="s">
        <v>387</v>
      </c>
      <c r="G149" s="76">
        <v>103000</v>
      </c>
      <c r="H149" s="9"/>
    </row>
    <row r="150" spans="2:8" x14ac:dyDescent="0.25">
      <c r="B150" s="9"/>
      <c r="C150" s="72">
        <v>44726</v>
      </c>
      <c r="D150" s="73" t="s">
        <v>388</v>
      </c>
      <c r="E150" s="75" t="s">
        <v>325</v>
      </c>
      <c r="F150" s="80" t="s">
        <v>389</v>
      </c>
      <c r="G150" s="76">
        <v>225380</v>
      </c>
      <c r="H150" s="9"/>
    </row>
    <row r="151" spans="2:8" x14ac:dyDescent="0.25">
      <c r="B151" s="9"/>
      <c r="C151" s="72">
        <v>44729</v>
      </c>
      <c r="D151" s="73" t="s">
        <v>390</v>
      </c>
      <c r="E151" s="75" t="s">
        <v>386</v>
      </c>
      <c r="F151" s="80" t="s">
        <v>391</v>
      </c>
      <c r="G151" s="76">
        <v>98500</v>
      </c>
      <c r="H151" s="9"/>
    </row>
    <row r="152" spans="2:8" x14ac:dyDescent="0.25">
      <c r="B152" s="9"/>
      <c r="C152" s="72">
        <v>43803</v>
      </c>
      <c r="D152" s="73">
        <v>672</v>
      </c>
      <c r="E152" s="74" t="s">
        <v>163</v>
      </c>
      <c r="F152" s="75" t="s">
        <v>40</v>
      </c>
      <c r="G152" s="76">
        <v>35136.550000000003</v>
      </c>
      <c r="H152" s="9"/>
    </row>
    <row r="153" spans="2:8" x14ac:dyDescent="0.25">
      <c r="B153" s="9"/>
      <c r="C153" s="72">
        <v>43818</v>
      </c>
      <c r="D153" s="73">
        <v>677</v>
      </c>
      <c r="E153" s="74" t="s">
        <v>163</v>
      </c>
      <c r="F153" s="75" t="s">
        <v>40</v>
      </c>
      <c r="G153" s="76">
        <v>35136.550000000003</v>
      </c>
      <c r="H153" s="9"/>
    </row>
    <row r="154" spans="2:8" x14ac:dyDescent="0.25">
      <c r="B154" s="9"/>
      <c r="C154" s="81" t="s">
        <v>164</v>
      </c>
      <c r="D154" s="77" t="s">
        <v>165</v>
      </c>
      <c r="E154" s="74" t="s">
        <v>163</v>
      </c>
      <c r="F154" s="75" t="s">
        <v>40</v>
      </c>
      <c r="G154" s="76">
        <v>997350</v>
      </c>
      <c r="H154" s="9"/>
    </row>
    <row r="155" spans="2:8" x14ac:dyDescent="0.25">
      <c r="B155" s="9"/>
      <c r="C155" s="72">
        <v>44621</v>
      </c>
      <c r="D155" s="73" t="s">
        <v>166</v>
      </c>
      <c r="E155" s="74" t="s">
        <v>167</v>
      </c>
      <c r="F155" s="75" t="s">
        <v>50</v>
      </c>
      <c r="G155" s="76">
        <v>2979500</v>
      </c>
      <c r="H155" s="9"/>
    </row>
    <row r="156" spans="2:8" x14ac:dyDescent="0.25">
      <c r="B156" s="9"/>
      <c r="C156" s="72">
        <v>44705</v>
      </c>
      <c r="D156" s="73" t="s">
        <v>168</v>
      </c>
      <c r="E156" s="74" t="s">
        <v>167</v>
      </c>
      <c r="F156" s="75" t="s">
        <v>50</v>
      </c>
      <c r="G156" s="76">
        <v>1840800</v>
      </c>
      <c r="H156" s="9"/>
    </row>
    <row r="157" spans="2:8" x14ac:dyDescent="0.25">
      <c r="B157" s="9"/>
      <c r="C157" s="72">
        <v>44693</v>
      </c>
      <c r="D157" s="73" t="s">
        <v>326</v>
      </c>
      <c r="E157" s="79" t="s">
        <v>327</v>
      </c>
      <c r="F157" s="75" t="s">
        <v>53</v>
      </c>
      <c r="G157" s="76">
        <v>100960.8</v>
      </c>
      <c r="H157" s="9"/>
    </row>
    <row r="158" spans="2:8" x14ac:dyDescent="0.25">
      <c r="B158" s="9"/>
      <c r="C158" s="72">
        <v>44732</v>
      </c>
      <c r="D158" s="73" t="s">
        <v>392</v>
      </c>
      <c r="E158" s="75" t="s">
        <v>393</v>
      </c>
      <c r="F158" s="80" t="s">
        <v>372</v>
      </c>
      <c r="G158" s="76">
        <v>58056</v>
      </c>
      <c r="H158" s="9"/>
    </row>
    <row r="159" spans="2:8" x14ac:dyDescent="0.25">
      <c r="B159" s="9"/>
      <c r="C159" s="72">
        <v>44734</v>
      </c>
      <c r="D159" s="73" t="s">
        <v>394</v>
      </c>
      <c r="E159" s="75" t="s">
        <v>327</v>
      </c>
      <c r="F159" s="80" t="s">
        <v>395</v>
      </c>
      <c r="G159" s="76">
        <v>100960.8</v>
      </c>
      <c r="H159" s="9"/>
    </row>
    <row r="160" spans="2:8" x14ac:dyDescent="0.25">
      <c r="B160" s="9"/>
      <c r="C160" s="72">
        <v>44475</v>
      </c>
      <c r="D160" s="73" t="s">
        <v>170</v>
      </c>
      <c r="E160" s="74" t="s">
        <v>171</v>
      </c>
      <c r="F160" s="75" t="s">
        <v>53</v>
      </c>
      <c r="G160" s="76">
        <v>127440</v>
      </c>
      <c r="H160" s="9"/>
    </row>
    <row r="161" spans="2:8" x14ac:dyDescent="0.25">
      <c r="B161" s="9"/>
      <c r="C161" s="72">
        <v>44508</v>
      </c>
      <c r="D161" s="73" t="s">
        <v>172</v>
      </c>
      <c r="E161" s="74" t="s">
        <v>171</v>
      </c>
      <c r="F161" s="75" t="s">
        <v>53</v>
      </c>
      <c r="G161" s="76">
        <v>191160</v>
      </c>
      <c r="H161" s="9"/>
    </row>
    <row r="162" spans="2:8" x14ac:dyDescent="0.25">
      <c r="B162" s="9"/>
      <c r="C162" s="72">
        <v>44614</v>
      </c>
      <c r="D162" s="73" t="s">
        <v>173</v>
      </c>
      <c r="E162" s="74" t="s">
        <v>171</v>
      </c>
      <c r="F162" s="75" t="s">
        <v>53</v>
      </c>
      <c r="G162" s="76">
        <v>51400.2</v>
      </c>
      <c r="H162" s="9"/>
    </row>
    <row r="163" spans="2:8" x14ac:dyDescent="0.25">
      <c r="B163" s="9"/>
      <c r="C163" s="72">
        <v>44616</v>
      </c>
      <c r="D163" s="73" t="s">
        <v>174</v>
      </c>
      <c r="E163" s="74" t="s">
        <v>171</v>
      </c>
      <c r="F163" s="75" t="s">
        <v>53</v>
      </c>
      <c r="G163" s="76">
        <v>39506.400000000001</v>
      </c>
      <c r="H163" s="9"/>
    </row>
    <row r="164" spans="2:8" x14ac:dyDescent="0.25">
      <c r="B164" s="9"/>
      <c r="C164" s="72">
        <v>44616</v>
      </c>
      <c r="D164" s="73" t="s">
        <v>175</v>
      </c>
      <c r="E164" s="74" t="s">
        <v>171</v>
      </c>
      <c r="F164" s="75" t="s">
        <v>53</v>
      </c>
      <c r="G164" s="76">
        <v>672706.2</v>
      </c>
      <c r="H164" s="9"/>
    </row>
    <row r="165" spans="2:8" x14ac:dyDescent="0.25">
      <c r="B165" s="9"/>
      <c r="C165" s="72">
        <v>44645</v>
      </c>
      <c r="D165" s="73" t="s">
        <v>176</v>
      </c>
      <c r="E165" s="74" t="s">
        <v>171</v>
      </c>
      <c r="F165" s="75" t="s">
        <v>53</v>
      </c>
      <c r="G165" s="76">
        <v>670000</v>
      </c>
      <c r="H165" s="9"/>
    </row>
    <row r="166" spans="2:8" x14ac:dyDescent="0.25">
      <c r="B166" s="9"/>
      <c r="C166" s="72">
        <v>44620</v>
      </c>
      <c r="D166" s="73" t="s">
        <v>177</v>
      </c>
      <c r="E166" s="74" t="s">
        <v>171</v>
      </c>
      <c r="F166" s="75" t="s">
        <v>53</v>
      </c>
      <c r="G166" s="76">
        <v>514000</v>
      </c>
      <c r="H166" s="9"/>
    </row>
    <row r="167" spans="2:8" x14ac:dyDescent="0.25">
      <c r="B167" s="9"/>
      <c r="C167" s="72">
        <v>44656</v>
      </c>
      <c r="D167" s="73" t="s">
        <v>178</v>
      </c>
      <c r="E167" s="74" t="s">
        <v>171</v>
      </c>
      <c r="F167" s="75" t="s">
        <v>53</v>
      </c>
      <c r="G167" s="76">
        <v>2750000</v>
      </c>
      <c r="H167" s="9"/>
    </row>
    <row r="168" spans="2:8" x14ac:dyDescent="0.25">
      <c r="B168" s="9"/>
      <c r="C168" s="72">
        <v>44714</v>
      </c>
      <c r="D168" s="73" t="s">
        <v>396</v>
      </c>
      <c r="E168" s="75" t="s">
        <v>171</v>
      </c>
      <c r="F168" s="75" t="s">
        <v>40</v>
      </c>
      <c r="G168" s="76">
        <v>863592.35</v>
      </c>
      <c r="H168" s="9"/>
    </row>
    <row r="169" spans="2:8" x14ac:dyDescent="0.25">
      <c r="B169" s="9"/>
      <c r="C169" s="72">
        <v>44718</v>
      </c>
      <c r="D169" s="73" t="s">
        <v>165</v>
      </c>
      <c r="E169" s="75" t="s">
        <v>397</v>
      </c>
      <c r="F169" s="80" t="s">
        <v>53</v>
      </c>
      <c r="G169" s="76">
        <v>359871.68</v>
      </c>
      <c r="H169" s="9"/>
    </row>
    <row r="170" spans="2:8" x14ac:dyDescent="0.25">
      <c r="B170" s="9"/>
      <c r="C170" s="72">
        <v>44720</v>
      </c>
      <c r="D170" s="73" t="s">
        <v>398</v>
      </c>
      <c r="E170" s="75" t="s">
        <v>171</v>
      </c>
      <c r="F170" s="80" t="s">
        <v>53</v>
      </c>
      <c r="G170" s="76">
        <v>395064</v>
      </c>
      <c r="H170" s="9"/>
    </row>
    <row r="171" spans="2:8" x14ac:dyDescent="0.25">
      <c r="B171" s="9"/>
      <c r="C171" s="72">
        <v>44725</v>
      </c>
      <c r="D171" s="73" t="s">
        <v>399</v>
      </c>
      <c r="E171" s="75" t="s">
        <v>397</v>
      </c>
      <c r="F171" s="80" t="s">
        <v>53</v>
      </c>
      <c r="G171" s="76">
        <v>308362.32</v>
      </c>
      <c r="H171" s="9"/>
    </row>
    <row r="172" spans="2:8" x14ac:dyDescent="0.25">
      <c r="B172" s="9"/>
      <c r="C172" s="72">
        <v>44729</v>
      </c>
      <c r="D172" s="73" t="s">
        <v>400</v>
      </c>
      <c r="E172" s="75" t="s">
        <v>397</v>
      </c>
      <c r="F172" s="80" t="s">
        <v>40</v>
      </c>
      <c r="G172" s="76">
        <v>37813.1</v>
      </c>
      <c r="H172" s="9"/>
    </row>
    <row r="173" spans="2:8" x14ac:dyDescent="0.25">
      <c r="B173" s="9"/>
      <c r="C173" s="72">
        <v>44732</v>
      </c>
      <c r="D173" s="73" t="s">
        <v>401</v>
      </c>
      <c r="E173" s="75" t="s">
        <v>402</v>
      </c>
      <c r="F173" s="80" t="s">
        <v>403</v>
      </c>
      <c r="G173" s="76">
        <v>36923.379999999997</v>
      </c>
      <c r="H173" s="9"/>
    </row>
    <row r="174" spans="2:8" x14ac:dyDescent="0.25">
      <c r="B174" s="9"/>
      <c r="C174" s="72">
        <v>44735</v>
      </c>
      <c r="D174" s="73" t="s">
        <v>404</v>
      </c>
      <c r="E174" s="75" t="s">
        <v>171</v>
      </c>
      <c r="F174" s="80" t="s">
        <v>40</v>
      </c>
      <c r="G174" s="76">
        <v>2392000</v>
      </c>
      <c r="H174" s="9"/>
    </row>
    <row r="175" spans="2:8" x14ac:dyDescent="0.25">
      <c r="B175" s="9"/>
      <c r="C175" s="72">
        <v>44622</v>
      </c>
      <c r="D175" s="73" t="s">
        <v>179</v>
      </c>
      <c r="E175" s="74" t="s">
        <v>180</v>
      </c>
      <c r="F175" s="75" t="s">
        <v>40</v>
      </c>
      <c r="G175" s="76">
        <v>67260</v>
      </c>
      <c r="H175" s="9"/>
    </row>
    <row r="176" spans="2:8" x14ac:dyDescent="0.25">
      <c r="B176" s="9"/>
      <c r="C176" s="72">
        <v>43206</v>
      </c>
      <c r="D176" s="73">
        <v>70</v>
      </c>
      <c r="E176" s="74" t="s">
        <v>181</v>
      </c>
      <c r="F176" s="75" t="s">
        <v>53</v>
      </c>
      <c r="G176" s="76">
        <v>93600</v>
      </c>
      <c r="H176" s="9"/>
    </row>
    <row r="177" spans="2:8" x14ac:dyDescent="0.25">
      <c r="B177" s="9"/>
      <c r="C177" s="72">
        <v>44530</v>
      </c>
      <c r="D177" s="77" t="s">
        <v>182</v>
      </c>
      <c r="E177" s="74" t="s">
        <v>183</v>
      </c>
      <c r="F177" s="75" t="s">
        <v>40</v>
      </c>
      <c r="G177" s="76">
        <v>877500</v>
      </c>
      <c r="H177" s="9"/>
    </row>
    <row r="178" spans="2:8" x14ac:dyDescent="0.25">
      <c r="B178" s="9"/>
      <c r="C178" s="72">
        <v>44621</v>
      </c>
      <c r="D178" s="73" t="s">
        <v>184</v>
      </c>
      <c r="E178" s="74" t="s">
        <v>183</v>
      </c>
      <c r="F178" s="75" t="s">
        <v>40</v>
      </c>
      <c r="G178" s="76">
        <v>645000</v>
      </c>
      <c r="H178" s="9"/>
    </row>
    <row r="179" spans="2:8" x14ac:dyDescent="0.25">
      <c r="B179" s="9"/>
      <c r="C179" s="72">
        <v>44615</v>
      </c>
      <c r="D179" s="73" t="s">
        <v>185</v>
      </c>
      <c r="E179" s="74" t="s">
        <v>183</v>
      </c>
      <c r="F179" s="75" t="s">
        <v>40</v>
      </c>
      <c r="G179" s="76">
        <v>362500</v>
      </c>
      <c r="H179" s="9"/>
    </row>
    <row r="180" spans="2:8" x14ac:dyDescent="0.25">
      <c r="B180" s="9"/>
      <c r="C180" s="72">
        <v>44692</v>
      </c>
      <c r="D180" s="73" t="s">
        <v>322</v>
      </c>
      <c r="E180" s="75" t="s">
        <v>323</v>
      </c>
      <c r="F180" s="80" t="s">
        <v>50</v>
      </c>
      <c r="G180" s="76">
        <v>92146.2</v>
      </c>
      <c r="H180" s="9"/>
    </row>
    <row r="181" spans="2:8" x14ac:dyDescent="0.25">
      <c r="B181" s="9"/>
      <c r="C181" s="72">
        <v>44725</v>
      </c>
      <c r="D181" s="73" t="s">
        <v>405</v>
      </c>
      <c r="E181" s="75" t="s">
        <v>316</v>
      </c>
      <c r="F181" s="80" t="s">
        <v>406</v>
      </c>
      <c r="G181" s="76">
        <v>13935800</v>
      </c>
      <c r="H181" s="9"/>
    </row>
    <row r="182" spans="2:8" x14ac:dyDescent="0.25">
      <c r="B182" s="9"/>
      <c r="C182" s="72">
        <v>44725</v>
      </c>
      <c r="D182" s="73" t="s">
        <v>407</v>
      </c>
      <c r="E182" s="75" t="s">
        <v>316</v>
      </c>
      <c r="F182" s="80" t="s">
        <v>406</v>
      </c>
      <c r="G182" s="76">
        <v>7960989.9900000002</v>
      </c>
      <c r="H182" s="9"/>
    </row>
    <row r="183" spans="2:8" x14ac:dyDescent="0.25">
      <c r="B183" s="9"/>
      <c r="C183" s="72">
        <v>44727</v>
      </c>
      <c r="D183" s="73" t="s">
        <v>408</v>
      </c>
      <c r="E183" s="75" t="s">
        <v>183</v>
      </c>
      <c r="F183" s="80" t="s">
        <v>40</v>
      </c>
      <c r="G183" s="76">
        <v>850000</v>
      </c>
      <c r="H183" s="9"/>
    </row>
    <row r="184" spans="2:8" x14ac:dyDescent="0.25">
      <c r="B184" s="9"/>
      <c r="C184" s="72">
        <v>44734</v>
      </c>
      <c r="D184" s="73" t="s">
        <v>409</v>
      </c>
      <c r="E184" s="75" t="s">
        <v>410</v>
      </c>
      <c r="F184" s="80" t="s">
        <v>40</v>
      </c>
      <c r="G184" s="76">
        <v>984000</v>
      </c>
      <c r="H184" s="9"/>
    </row>
    <row r="185" spans="2:8" x14ac:dyDescent="0.25">
      <c r="B185" s="9"/>
      <c r="C185" s="72">
        <v>44698</v>
      </c>
      <c r="D185" s="73" t="s">
        <v>187</v>
      </c>
      <c r="E185" s="74" t="s">
        <v>411</v>
      </c>
      <c r="F185" s="75" t="s">
        <v>53</v>
      </c>
      <c r="G185" s="76">
        <v>62464.47</v>
      </c>
      <c r="H185" s="9"/>
    </row>
    <row r="186" spans="2:8" x14ac:dyDescent="0.25">
      <c r="B186" s="9"/>
      <c r="C186" s="72">
        <v>44726</v>
      </c>
      <c r="D186" s="73" t="s">
        <v>412</v>
      </c>
      <c r="E186" s="75" t="s">
        <v>413</v>
      </c>
      <c r="F186" s="80" t="s">
        <v>53</v>
      </c>
      <c r="G186" s="76">
        <v>194700</v>
      </c>
      <c r="H186" s="9"/>
    </row>
    <row r="187" spans="2:8" x14ac:dyDescent="0.25">
      <c r="B187" s="9"/>
      <c r="C187" s="72">
        <v>44732</v>
      </c>
      <c r="D187" s="73" t="s">
        <v>414</v>
      </c>
      <c r="E187" s="75" t="s">
        <v>413</v>
      </c>
      <c r="F187" s="80" t="s">
        <v>53</v>
      </c>
      <c r="G187" s="76">
        <v>312700</v>
      </c>
      <c r="H187" s="9"/>
    </row>
    <row r="188" spans="2:8" x14ac:dyDescent="0.25">
      <c r="B188" s="9"/>
      <c r="C188" s="72">
        <v>44732</v>
      </c>
      <c r="D188" s="73" t="s">
        <v>415</v>
      </c>
      <c r="E188" s="75" t="s">
        <v>413</v>
      </c>
      <c r="F188" s="80" t="s">
        <v>53</v>
      </c>
      <c r="G188" s="76">
        <v>578200</v>
      </c>
      <c r="H188" s="9"/>
    </row>
    <row r="189" spans="2:8" x14ac:dyDescent="0.25">
      <c r="B189" s="9"/>
      <c r="C189" s="72">
        <v>44733</v>
      </c>
      <c r="D189" s="73" t="s">
        <v>416</v>
      </c>
      <c r="E189" s="75" t="s">
        <v>413</v>
      </c>
      <c r="F189" s="80" t="s">
        <v>417</v>
      </c>
      <c r="G189" s="76">
        <v>82673.75</v>
      </c>
      <c r="H189" s="9"/>
    </row>
    <row r="190" spans="2:8" x14ac:dyDescent="0.25">
      <c r="B190" s="9"/>
      <c r="C190" s="72">
        <v>44741</v>
      </c>
      <c r="D190" s="73" t="s">
        <v>418</v>
      </c>
      <c r="E190" s="75" t="s">
        <v>413</v>
      </c>
      <c r="F190" s="80" t="s">
        <v>207</v>
      </c>
      <c r="G190" s="76">
        <v>127227.6</v>
      </c>
      <c r="H190" s="9"/>
    </row>
    <row r="191" spans="2:8" x14ac:dyDescent="0.25">
      <c r="B191" s="9"/>
      <c r="C191" s="72">
        <v>44454</v>
      </c>
      <c r="D191" s="77" t="s">
        <v>188</v>
      </c>
      <c r="E191" s="74" t="s">
        <v>189</v>
      </c>
      <c r="F191" s="75" t="s">
        <v>190</v>
      </c>
      <c r="G191" s="76">
        <v>85765</v>
      </c>
      <c r="H191" s="9"/>
    </row>
    <row r="192" spans="2:8" x14ac:dyDescent="0.25">
      <c r="B192" s="9"/>
      <c r="C192" s="72">
        <v>44470</v>
      </c>
      <c r="D192" s="77" t="s">
        <v>191</v>
      </c>
      <c r="E192" s="74" t="s">
        <v>189</v>
      </c>
      <c r="F192" s="75" t="s">
        <v>190</v>
      </c>
      <c r="G192" s="76">
        <v>85535</v>
      </c>
      <c r="H192" s="9"/>
    </row>
    <row r="193" spans="2:8" x14ac:dyDescent="0.25">
      <c r="B193" s="9"/>
      <c r="C193" s="72">
        <v>44484</v>
      </c>
      <c r="D193" s="77" t="s">
        <v>192</v>
      </c>
      <c r="E193" s="74" t="s">
        <v>189</v>
      </c>
      <c r="F193" s="75" t="s">
        <v>190</v>
      </c>
      <c r="G193" s="76">
        <v>116110</v>
      </c>
      <c r="H193" s="9"/>
    </row>
    <row r="194" spans="2:8" x14ac:dyDescent="0.25">
      <c r="B194" s="9"/>
      <c r="C194" s="72">
        <v>44501</v>
      </c>
      <c r="D194" s="77" t="s">
        <v>193</v>
      </c>
      <c r="E194" s="74" t="s">
        <v>189</v>
      </c>
      <c r="F194" s="75" t="s">
        <v>190</v>
      </c>
      <c r="G194" s="76">
        <v>101330</v>
      </c>
      <c r="H194" s="9"/>
    </row>
    <row r="195" spans="2:8" x14ac:dyDescent="0.25">
      <c r="B195" s="9"/>
      <c r="C195" s="72">
        <v>44515</v>
      </c>
      <c r="D195" s="77" t="s">
        <v>194</v>
      </c>
      <c r="E195" s="74" t="s">
        <v>189</v>
      </c>
      <c r="F195" s="75" t="s">
        <v>190</v>
      </c>
      <c r="G195" s="76">
        <v>81800</v>
      </c>
      <c r="H195" s="9"/>
    </row>
    <row r="196" spans="2:8" x14ac:dyDescent="0.25">
      <c r="B196" s="9"/>
      <c r="C196" s="72">
        <v>44531</v>
      </c>
      <c r="D196" s="77" t="s">
        <v>195</v>
      </c>
      <c r="E196" s="74" t="s">
        <v>189</v>
      </c>
      <c r="F196" s="75" t="s">
        <v>190</v>
      </c>
      <c r="G196" s="76">
        <v>79645</v>
      </c>
      <c r="H196" s="9"/>
    </row>
    <row r="197" spans="2:8" x14ac:dyDescent="0.25">
      <c r="B197" s="9"/>
      <c r="C197" s="72">
        <v>44576</v>
      </c>
      <c r="D197" s="77" t="s">
        <v>196</v>
      </c>
      <c r="E197" s="74" t="s">
        <v>189</v>
      </c>
      <c r="F197" s="75" t="s">
        <v>190</v>
      </c>
      <c r="G197" s="76">
        <v>64205</v>
      </c>
      <c r="H197" s="9"/>
    </row>
    <row r="198" spans="2:8" x14ac:dyDescent="0.25">
      <c r="B198" s="9"/>
      <c r="C198" s="72">
        <v>44593</v>
      </c>
      <c r="D198" s="77" t="s">
        <v>197</v>
      </c>
      <c r="E198" s="74" t="s">
        <v>189</v>
      </c>
      <c r="F198" s="75" t="s">
        <v>190</v>
      </c>
      <c r="G198" s="76">
        <v>26795</v>
      </c>
      <c r="H198" s="9"/>
    </row>
    <row r="199" spans="2:8" x14ac:dyDescent="0.25">
      <c r="B199" s="9"/>
      <c r="C199" s="72">
        <v>44593</v>
      </c>
      <c r="D199" s="77" t="s">
        <v>198</v>
      </c>
      <c r="E199" s="74" t="s">
        <v>189</v>
      </c>
      <c r="F199" s="75" t="s">
        <v>190</v>
      </c>
      <c r="G199" s="76">
        <v>53480</v>
      </c>
      <c r="H199" s="9"/>
    </row>
    <row r="200" spans="2:8" x14ac:dyDescent="0.25">
      <c r="B200" s="9"/>
      <c r="C200" s="72">
        <v>44593</v>
      </c>
      <c r="D200" s="77" t="s">
        <v>199</v>
      </c>
      <c r="E200" s="74" t="s">
        <v>189</v>
      </c>
      <c r="F200" s="75" t="s">
        <v>190</v>
      </c>
      <c r="G200" s="76">
        <v>70450</v>
      </c>
      <c r="H200" s="9"/>
    </row>
    <row r="201" spans="2:8" x14ac:dyDescent="0.25">
      <c r="B201" s="9"/>
      <c r="C201" s="72">
        <v>44317</v>
      </c>
      <c r="D201" s="73" t="s">
        <v>200</v>
      </c>
      <c r="E201" s="74" t="s">
        <v>189</v>
      </c>
      <c r="F201" s="75" t="s">
        <v>190</v>
      </c>
      <c r="G201" s="76">
        <v>61240</v>
      </c>
      <c r="H201" s="9"/>
    </row>
    <row r="202" spans="2:8" x14ac:dyDescent="0.25">
      <c r="B202" s="9"/>
      <c r="C202" s="72">
        <v>44331</v>
      </c>
      <c r="D202" s="73" t="s">
        <v>201</v>
      </c>
      <c r="E202" s="74" t="s">
        <v>189</v>
      </c>
      <c r="F202" s="75" t="s">
        <v>190</v>
      </c>
      <c r="G202" s="76">
        <v>23360</v>
      </c>
      <c r="H202" s="9"/>
    </row>
    <row r="203" spans="2:8" x14ac:dyDescent="0.25">
      <c r="B203" s="9"/>
      <c r="C203" s="72">
        <v>44409</v>
      </c>
      <c r="D203" s="73" t="s">
        <v>202</v>
      </c>
      <c r="E203" s="74" t="s">
        <v>189</v>
      </c>
      <c r="F203" s="75" t="s">
        <v>190</v>
      </c>
      <c r="G203" s="76">
        <v>73505</v>
      </c>
      <c r="H203" s="9"/>
    </row>
    <row r="204" spans="2:8" x14ac:dyDescent="0.25">
      <c r="B204" s="9"/>
      <c r="C204" s="72">
        <v>44423</v>
      </c>
      <c r="D204" s="73" t="s">
        <v>203</v>
      </c>
      <c r="E204" s="74" t="s">
        <v>189</v>
      </c>
      <c r="F204" s="75" t="s">
        <v>190</v>
      </c>
      <c r="G204" s="76">
        <v>65760</v>
      </c>
      <c r="H204" s="9"/>
    </row>
    <row r="205" spans="2:8" x14ac:dyDescent="0.25">
      <c r="B205" s="9"/>
      <c r="C205" s="72">
        <v>44440</v>
      </c>
      <c r="D205" s="73" t="s">
        <v>204</v>
      </c>
      <c r="E205" s="74" t="s">
        <v>189</v>
      </c>
      <c r="F205" s="75" t="s">
        <v>190</v>
      </c>
      <c r="G205" s="76">
        <v>92965</v>
      </c>
      <c r="H205" s="9"/>
    </row>
    <row r="206" spans="2:8" x14ac:dyDescent="0.25">
      <c r="B206" s="9"/>
      <c r="C206" s="72">
        <v>44691</v>
      </c>
      <c r="D206" s="73" t="s">
        <v>205</v>
      </c>
      <c r="E206" s="74" t="s">
        <v>206</v>
      </c>
      <c r="F206" s="79" t="s">
        <v>207</v>
      </c>
      <c r="G206" s="76">
        <v>445000.18</v>
      </c>
      <c r="H206" s="9"/>
    </row>
    <row r="207" spans="2:8" x14ac:dyDescent="0.25">
      <c r="B207" s="9"/>
      <c r="C207" s="72">
        <v>44711</v>
      </c>
      <c r="D207" s="73" t="s">
        <v>208</v>
      </c>
      <c r="E207" s="74" t="s">
        <v>206</v>
      </c>
      <c r="F207" s="79" t="s">
        <v>207</v>
      </c>
      <c r="G207" s="76">
        <v>222500.09</v>
      </c>
      <c r="H207" s="9"/>
    </row>
    <row r="208" spans="2:8" x14ac:dyDescent="0.25">
      <c r="B208" s="9"/>
      <c r="C208" s="72">
        <v>43840</v>
      </c>
      <c r="D208" s="77" t="s">
        <v>209</v>
      </c>
      <c r="E208" s="74" t="s">
        <v>210</v>
      </c>
      <c r="F208" s="75" t="s">
        <v>40</v>
      </c>
      <c r="G208" s="76">
        <v>980000</v>
      </c>
      <c r="H208" s="9"/>
    </row>
    <row r="209" spans="2:8" x14ac:dyDescent="0.25">
      <c r="B209" s="9"/>
      <c r="C209" s="72">
        <v>44032</v>
      </c>
      <c r="D209" s="77" t="s">
        <v>211</v>
      </c>
      <c r="E209" s="74" t="s">
        <v>210</v>
      </c>
      <c r="F209" s="75" t="s">
        <v>40</v>
      </c>
      <c r="G209" s="76">
        <v>150000</v>
      </c>
      <c r="H209" s="9"/>
    </row>
    <row r="210" spans="2:8" x14ac:dyDescent="0.25">
      <c r="B210" s="9"/>
      <c r="C210" s="72">
        <v>44032</v>
      </c>
      <c r="D210" s="77" t="s">
        <v>212</v>
      </c>
      <c r="E210" s="74" t="s">
        <v>210</v>
      </c>
      <c r="F210" s="75" t="s">
        <v>40</v>
      </c>
      <c r="G210" s="76">
        <v>1750000</v>
      </c>
      <c r="H210" s="9"/>
    </row>
    <row r="211" spans="2:8" x14ac:dyDescent="0.25">
      <c r="B211" s="9"/>
      <c r="C211" s="72">
        <v>44531</v>
      </c>
      <c r="D211" s="77" t="s">
        <v>213</v>
      </c>
      <c r="E211" s="74" t="s">
        <v>210</v>
      </c>
      <c r="F211" s="75" t="s">
        <v>40</v>
      </c>
      <c r="G211" s="76">
        <v>1500000</v>
      </c>
      <c r="H211" s="9"/>
    </row>
    <row r="212" spans="2:8" x14ac:dyDescent="0.25">
      <c r="B212" s="9"/>
      <c r="C212" s="72">
        <v>44307</v>
      </c>
      <c r="D212" s="73" t="s">
        <v>214</v>
      </c>
      <c r="E212" s="74" t="s">
        <v>419</v>
      </c>
      <c r="F212" s="75" t="s">
        <v>53</v>
      </c>
      <c r="G212" s="76">
        <v>5074</v>
      </c>
      <c r="H212" s="9"/>
    </row>
    <row r="213" spans="2:8" x14ac:dyDescent="0.25">
      <c r="B213" s="9"/>
      <c r="C213" s="72">
        <v>44322</v>
      </c>
      <c r="D213" s="77" t="s">
        <v>215</v>
      </c>
      <c r="E213" s="74" t="s">
        <v>419</v>
      </c>
      <c r="F213" s="75" t="s">
        <v>53</v>
      </c>
      <c r="G213" s="76">
        <v>112100</v>
      </c>
      <c r="H213" s="9"/>
    </row>
    <row r="214" spans="2:8" x14ac:dyDescent="0.25">
      <c r="B214" s="9"/>
      <c r="C214" s="72">
        <v>44378</v>
      </c>
      <c r="D214" s="73" t="s">
        <v>216</v>
      </c>
      <c r="E214" s="74" t="s">
        <v>419</v>
      </c>
      <c r="F214" s="75" t="s">
        <v>53</v>
      </c>
      <c r="G214" s="76">
        <v>9440</v>
      </c>
      <c r="H214" s="9"/>
    </row>
    <row r="215" spans="2:8" x14ac:dyDescent="0.25">
      <c r="B215" s="9"/>
      <c r="C215" s="72">
        <v>44449</v>
      </c>
      <c r="D215" s="73" t="s">
        <v>217</v>
      </c>
      <c r="E215" s="74" t="s">
        <v>419</v>
      </c>
      <c r="F215" s="75" t="s">
        <v>218</v>
      </c>
      <c r="G215" s="76">
        <v>8850</v>
      </c>
      <c r="H215" s="9"/>
    </row>
    <row r="216" spans="2:8" x14ac:dyDescent="0.25">
      <c r="B216" s="9"/>
      <c r="C216" s="72">
        <v>44449</v>
      </c>
      <c r="D216" s="73" t="s">
        <v>219</v>
      </c>
      <c r="E216" s="74" t="s">
        <v>419</v>
      </c>
      <c r="F216" s="75" t="s">
        <v>218</v>
      </c>
      <c r="G216" s="76">
        <v>8850</v>
      </c>
      <c r="H216" s="9"/>
    </row>
    <row r="217" spans="2:8" x14ac:dyDescent="0.25">
      <c r="B217" s="9"/>
      <c r="C217" s="72">
        <v>44449</v>
      </c>
      <c r="D217" s="73" t="s">
        <v>220</v>
      </c>
      <c r="E217" s="74" t="s">
        <v>419</v>
      </c>
      <c r="F217" s="75" t="s">
        <v>218</v>
      </c>
      <c r="G217" s="76">
        <v>5900</v>
      </c>
      <c r="H217" s="9"/>
    </row>
    <row r="218" spans="2:8" x14ac:dyDescent="0.25">
      <c r="B218" s="9"/>
      <c r="C218" s="72">
        <v>44449</v>
      </c>
      <c r="D218" s="73" t="s">
        <v>221</v>
      </c>
      <c r="E218" s="74" t="s">
        <v>419</v>
      </c>
      <c r="F218" s="75" t="s">
        <v>218</v>
      </c>
      <c r="G218" s="76">
        <v>5900</v>
      </c>
      <c r="H218" s="9"/>
    </row>
    <row r="219" spans="2:8" x14ac:dyDescent="0.25">
      <c r="B219" s="9"/>
      <c r="C219" s="72">
        <v>44449</v>
      </c>
      <c r="D219" s="73" t="s">
        <v>222</v>
      </c>
      <c r="E219" s="74" t="s">
        <v>419</v>
      </c>
      <c r="F219" s="75" t="s">
        <v>218</v>
      </c>
      <c r="G219" s="76">
        <v>8850</v>
      </c>
      <c r="H219" s="9"/>
    </row>
    <row r="220" spans="2:8" x14ac:dyDescent="0.25">
      <c r="B220" s="9"/>
      <c r="C220" s="72">
        <v>44449</v>
      </c>
      <c r="D220" s="73" t="s">
        <v>223</v>
      </c>
      <c r="E220" s="74" t="s">
        <v>419</v>
      </c>
      <c r="F220" s="75" t="s">
        <v>218</v>
      </c>
      <c r="G220" s="76">
        <v>8850</v>
      </c>
      <c r="H220" s="9"/>
    </row>
    <row r="221" spans="2:8" x14ac:dyDescent="0.25">
      <c r="B221" s="9"/>
      <c r="C221" s="72">
        <v>44449</v>
      </c>
      <c r="D221" s="73" t="s">
        <v>224</v>
      </c>
      <c r="E221" s="74" t="s">
        <v>419</v>
      </c>
      <c r="F221" s="75" t="s">
        <v>218</v>
      </c>
      <c r="G221" s="76">
        <v>8850</v>
      </c>
      <c r="H221" s="9"/>
    </row>
    <row r="222" spans="2:8" x14ac:dyDescent="0.25">
      <c r="B222" s="9"/>
      <c r="C222" s="72">
        <v>44449</v>
      </c>
      <c r="D222" s="73" t="s">
        <v>225</v>
      </c>
      <c r="E222" s="74" t="s">
        <v>419</v>
      </c>
      <c r="F222" s="75" t="s">
        <v>218</v>
      </c>
      <c r="G222" s="76">
        <v>28910</v>
      </c>
      <c r="H222" s="9"/>
    </row>
    <row r="223" spans="2:8" x14ac:dyDescent="0.25">
      <c r="B223" s="9"/>
      <c r="C223" s="72">
        <v>44449</v>
      </c>
      <c r="D223" s="73" t="s">
        <v>226</v>
      </c>
      <c r="E223" s="74" t="s">
        <v>419</v>
      </c>
      <c r="F223" s="75" t="s">
        <v>218</v>
      </c>
      <c r="G223" s="76">
        <v>217254.52</v>
      </c>
      <c r="H223" s="9"/>
    </row>
    <row r="224" spans="2:8" x14ac:dyDescent="0.25">
      <c r="B224" s="9"/>
      <c r="C224" s="72">
        <v>44449</v>
      </c>
      <c r="D224" s="73" t="s">
        <v>227</v>
      </c>
      <c r="E224" s="74" t="s">
        <v>419</v>
      </c>
      <c r="F224" s="75" t="s">
        <v>218</v>
      </c>
      <c r="G224" s="76">
        <v>217254.52</v>
      </c>
      <c r="H224" s="9"/>
    </row>
    <row r="225" spans="2:8" x14ac:dyDescent="0.25">
      <c r="B225" s="9"/>
      <c r="C225" s="72">
        <v>44462</v>
      </c>
      <c r="D225" s="73" t="s">
        <v>228</v>
      </c>
      <c r="E225" s="74" t="s">
        <v>419</v>
      </c>
      <c r="F225" s="75" t="s">
        <v>218</v>
      </c>
      <c r="G225" s="76">
        <v>449893.88</v>
      </c>
      <c r="H225" s="9"/>
    </row>
    <row r="226" spans="2:8" x14ac:dyDescent="0.25">
      <c r="B226" s="9"/>
      <c r="C226" s="72">
        <v>44462</v>
      </c>
      <c r="D226" s="73" t="s">
        <v>229</v>
      </c>
      <c r="E226" s="74" t="s">
        <v>419</v>
      </c>
      <c r="F226" s="75" t="s">
        <v>218</v>
      </c>
      <c r="G226" s="76">
        <v>197303.08</v>
      </c>
      <c r="H226" s="9"/>
    </row>
    <row r="227" spans="2:8" x14ac:dyDescent="0.25">
      <c r="B227" s="9"/>
      <c r="C227" s="72">
        <v>44462</v>
      </c>
      <c r="D227" s="73" t="s">
        <v>230</v>
      </c>
      <c r="E227" s="74" t="s">
        <v>419</v>
      </c>
      <c r="F227" s="75" t="s">
        <v>218</v>
      </c>
      <c r="G227" s="76">
        <v>89056.960000000006</v>
      </c>
      <c r="H227" s="9"/>
    </row>
    <row r="228" spans="2:8" x14ac:dyDescent="0.25">
      <c r="B228" s="9"/>
      <c r="C228" s="72">
        <v>44501</v>
      </c>
      <c r="D228" s="73" t="s">
        <v>231</v>
      </c>
      <c r="E228" s="74" t="s">
        <v>419</v>
      </c>
      <c r="F228" s="75" t="s">
        <v>53</v>
      </c>
      <c r="G228" s="76">
        <v>182000</v>
      </c>
      <c r="H228" s="9"/>
    </row>
    <row r="229" spans="2:8" x14ac:dyDescent="0.25">
      <c r="B229" s="9"/>
      <c r="C229" s="72">
        <v>44502</v>
      </c>
      <c r="D229" s="73" t="s">
        <v>232</v>
      </c>
      <c r="E229" s="74" t="s">
        <v>419</v>
      </c>
      <c r="F229" s="75" t="s">
        <v>53</v>
      </c>
      <c r="G229" s="76">
        <v>182000</v>
      </c>
      <c r="H229" s="9"/>
    </row>
    <row r="230" spans="2:8" x14ac:dyDescent="0.25">
      <c r="B230" s="9"/>
      <c r="C230" s="72">
        <v>44544</v>
      </c>
      <c r="D230" s="73" t="s">
        <v>233</v>
      </c>
      <c r="E230" s="74" t="s">
        <v>419</v>
      </c>
      <c r="F230" s="75" t="s">
        <v>53</v>
      </c>
      <c r="G230" s="76">
        <v>14945.88</v>
      </c>
      <c r="H230" s="9"/>
    </row>
    <row r="231" spans="2:8" x14ac:dyDescent="0.25">
      <c r="B231" s="9"/>
      <c r="C231" s="72">
        <v>44544</v>
      </c>
      <c r="D231" s="73" t="s">
        <v>234</v>
      </c>
      <c r="E231" s="74" t="s">
        <v>419</v>
      </c>
      <c r="F231" s="75" t="s">
        <v>53</v>
      </c>
      <c r="G231" s="76">
        <v>9440</v>
      </c>
      <c r="H231" s="9"/>
    </row>
    <row r="232" spans="2:8" x14ac:dyDescent="0.25">
      <c r="B232" s="9"/>
      <c r="C232" s="72">
        <v>44544</v>
      </c>
      <c r="D232" s="73" t="s">
        <v>235</v>
      </c>
      <c r="E232" s="74" t="s">
        <v>419</v>
      </c>
      <c r="F232" s="75" t="s">
        <v>53</v>
      </c>
      <c r="G232" s="76">
        <v>14750</v>
      </c>
      <c r="H232" s="9"/>
    </row>
    <row r="233" spans="2:8" x14ac:dyDescent="0.25">
      <c r="B233" s="9"/>
      <c r="C233" s="72">
        <v>44544</v>
      </c>
      <c r="D233" s="73" t="s">
        <v>236</v>
      </c>
      <c r="E233" s="74" t="s">
        <v>419</v>
      </c>
      <c r="F233" s="75" t="s">
        <v>53</v>
      </c>
      <c r="G233" s="76">
        <v>24015</v>
      </c>
    </row>
    <row r="234" spans="2:8" x14ac:dyDescent="0.25">
      <c r="B234" s="9"/>
      <c r="C234" s="72">
        <v>44544</v>
      </c>
      <c r="D234" s="73" t="s">
        <v>237</v>
      </c>
      <c r="E234" s="74" t="s">
        <v>419</v>
      </c>
      <c r="F234" s="75" t="s">
        <v>53</v>
      </c>
      <c r="G234" s="76">
        <v>49440</v>
      </c>
    </row>
    <row r="235" spans="2:8" x14ac:dyDescent="0.25">
      <c r="B235" s="9"/>
      <c r="C235" s="72">
        <v>44544</v>
      </c>
      <c r="D235" s="73" t="s">
        <v>238</v>
      </c>
      <c r="E235" s="74" t="s">
        <v>419</v>
      </c>
      <c r="F235" s="75" t="s">
        <v>53</v>
      </c>
      <c r="G235" s="76">
        <v>9440</v>
      </c>
    </row>
    <row r="236" spans="2:8" x14ac:dyDescent="0.25">
      <c r="B236" s="9"/>
      <c r="C236" s="72">
        <v>44545</v>
      </c>
      <c r="D236" s="73" t="s">
        <v>239</v>
      </c>
      <c r="E236" s="74" t="s">
        <v>419</v>
      </c>
      <c r="F236" s="75" t="s">
        <v>218</v>
      </c>
      <c r="G236" s="76">
        <v>35310.32</v>
      </c>
    </row>
    <row r="237" spans="2:8" x14ac:dyDescent="0.25">
      <c r="B237" s="9"/>
      <c r="C237" s="72">
        <v>44547</v>
      </c>
      <c r="D237" s="73" t="s">
        <v>240</v>
      </c>
      <c r="E237" s="74" t="s">
        <v>419</v>
      </c>
      <c r="F237" s="75" t="s">
        <v>218</v>
      </c>
      <c r="G237" s="76">
        <v>80254.16</v>
      </c>
    </row>
    <row r="238" spans="2:8" x14ac:dyDescent="0.25">
      <c r="B238" s="9"/>
      <c r="C238" s="72">
        <v>44578</v>
      </c>
      <c r="D238" s="73" t="s">
        <v>241</v>
      </c>
      <c r="E238" s="74" t="s">
        <v>419</v>
      </c>
      <c r="F238" s="75" t="s">
        <v>53</v>
      </c>
      <c r="G238" s="76">
        <v>240604.36</v>
      </c>
    </row>
    <row r="239" spans="2:8" x14ac:dyDescent="0.25">
      <c r="B239" s="9"/>
      <c r="C239" s="72">
        <v>44594</v>
      </c>
      <c r="D239" s="73" t="s">
        <v>242</v>
      </c>
      <c r="E239" s="74" t="s">
        <v>419</v>
      </c>
      <c r="F239" s="75" t="s">
        <v>218</v>
      </c>
      <c r="G239" s="76">
        <v>11323.28</v>
      </c>
    </row>
    <row r="240" spans="2:8" x14ac:dyDescent="0.25">
      <c r="B240" s="9"/>
      <c r="C240" s="72">
        <v>44607</v>
      </c>
      <c r="D240" s="73" t="s">
        <v>243</v>
      </c>
      <c r="E240" s="74" t="s">
        <v>419</v>
      </c>
      <c r="F240" s="75" t="s">
        <v>53</v>
      </c>
      <c r="G240" s="76">
        <v>11925</v>
      </c>
    </row>
    <row r="241" spans="2:7" x14ac:dyDescent="0.25">
      <c r="B241" s="9"/>
      <c r="C241" s="72">
        <v>44607</v>
      </c>
      <c r="D241" s="73" t="s">
        <v>244</v>
      </c>
      <c r="E241" s="74" t="s">
        <v>419</v>
      </c>
      <c r="F241" s="75" t="s">
        <v>53</v>
      </c>
      <c r="G241" s="76">
        <v>89440</v>
      </c>
    </row>
    <row r="242" spans="2:7" x14ac:dyDescent="0.25">
      <c r="B242" s="9"/>
      <c r="C242" s="72">
        <v>44607</v>
      </c>
      <c r="D242" s="73" t="s">
        <v>245</v>
      </c>
      <c r="E242" s="74" t="s">
        <v>419</v>
      </c>
      <c r="F242" s="75" t="s">
        <v>53</v>
      </c>
      <c r="G242" s="76">
        <v>21365</v>
      </c>
    </row>
    <row r="243" spans="2:7" x14ac:dyDescent="0.25">
      <c r="B243" s="9"/>
      <c r="C243" s="72">
        <v>44607</v>
      </c>
      <c r="D243" s="73" t="s">
        <v>246</v>
      </c>
      <c r="E243" s="74" t="s">
        <v>419</v>
      </c>
      <c r="F243" s="75" t="s">
        <v>53</v>
      </c>
      <c r="G243" s="76">
        <v>21365</v>
      </c>
    </row>
    <row r="244" spans="2:7" x14ac:dyDescent="0.25">
      <c r="B244" s="9"/>
      <c r="C244" s="72">
        <v>44607</v>
      </c>
      <c r="D244" s="73" t="s">
        <v>247</v>
      </c>
      <c r="E244" s="74" t="s">
        <v>419</v>
      </c>
      <c r="F244" s="75" t="s">
        <v>53</v>
      </c>
      <c r="G244" s="76">
        <v>9440</v>
      </c>
    </row>
    <row r="245" spans="2:7" x14ac:dyDescent="0.25">
      <c r="B245" s="9"/>
      <c r="C245" s="72">
        <v>44607</v>
      </c>
      <c r="D245" s="73" t="s">
        <v>248</v>
      </c>
      <c r="E245" s="74" t="s">
        <v>419</v>
      </c>
      <c r="F245" s="75" t="s">
        <v>53</v>
      </c>
      <c r="G245" s="76">
        <v>9440</v>
      </c>
    </row>
    <row r="246" spans="2:7" x14ac:dyDescent="0.25">
      <c r="B246" s="9"/>
      <c r="C246" s="72">
        <v>44607</v>
      </c>
      <c r="D246" s="73" t="s">
        <v>249</v>
      </c>
      <c r="E246" s="74" t="s">
        <v>419</v>
      </c>
      <c r="F246" s="75" t="s">
        <v>61</v>
      </c>
      <c r="G246" s="76">
        <v>419546.64</v>
      </c>
    </row>
    <row r="247" spans="2:7" x14ac:dyDescent="0.25">
      <c r="B247" s="9"/>
      <c r="C247" s="72">
        <v>44607</v>
      </c>
      <c r="D247" s="73" t="s">
        <v>250</v>
      </c>
      <c r="E247" s="74" t="s">
        <v>419</v>
      </c>
      <c r="F247" s="75" t="s">
        <v>218</v>
      </c>
      <c r="G247" s="76">
        <v>183711.84</v>
      </c>
    </row>
    <row r="248" spans="2:7" x14ac:dyDescent="0.25">
      <c r="B248" s="9"/>
      <c r="C248" s="72">
        <v>44613</v>
      </c>
      <c r="D248" s="73" t="s">
        <v>251</v>
      </c>
      <c r="E248" s="74" t="s">
        <v>419</v>
      </c>
      <c r="F248" s="75" t="s">
        <v>53</v>
      </c>
      <c r="G248" s="76">
        <v>182000</v>
      </c>
    </row>
    <row r="249" spans="2:7" x14ac:dyDescent="0.25">
      <c r="B249" s="9"/>
      <c r="C249" s="72">
        <v>44442</v>
      </c>
      <c r="D249" s="77" t="s">
        <v>252</v>
      </c>
      <c r="E249" s="74" t="s">
        <v>419</v>
      </c>
      <c r="F249" s="75" t="s">
        <v>53</v>
      </c>
      <c r="G249" s="76">
        <v>606956.6</v>
      </c>
    </row>
    <row r="250" spans="2:7" x14ac:dyDescent="0.25">
      <c r="B250" s="9"/>
      <c r="C250" s="72">
        <v>44203</v>
      </c>
      <c r="D250" s="77" t="s">
        <v>216</v>
      </c>
      <c r="E250" s="74" t="s">
        <v>419</v>
      </c>
      <c r="F250" s="75" t="s">
        <v>253</v>
      </c>
      <c r="G250" s="76">
        <v>9440</v>
      </c>
    </row>
    <row r="251" spans="2:7" x14ac:dyDescent="0.25">
      <c r="B251" s="9"/>
      <c r="C251" s="72">
        <v>44203</v>
      </c>
      <c r="D251" s="77" t="s">
        <v>254</v>
      </c>
      <c r="E251" s="74" t="s">
        <v>419</v>
      </c>
      <c r="F251" s="75" t="s">
        <v>253</v>
      </c>
      <c r="G251" s="76">
        <v>40000</v>
      </c>
    </row>
    <row r="252" spans="2:7" x14ac:dyDescent="0.25">
      <c r="B252" s="9"/>
      <c r="C252" s="72">
        <v>44203</v>
      </c>
      <c r="D252" s="77" t="s">
        <v>186</v>
      </c>
      <c r="E252" s="74" t="s">
        <v>419</v>
      </c>
      <c r="F252" s="75" t="s">
        <v>253</v>
      </c>
      <c r="G252" s="76">
        <v>9440</v>
      </c>
    </row>
    <row r="253" spans="2:7" x14ac:dyDescent="0.25">
      <c r="B253" s="9"/>
      <c r="C253" s="72">
        <v>44203</v>
      </c>
      <c r="D253" s="77" t="s">
        <v>255</v>
      </c>
      <c r="E253" s="74" t="s">
        <v>419</v>
      </c>
      <c r="F253" s="75" t="s">
        <v>253</v>
      </c>
      <c r="G253" s="76">
        <v>9440</v>
      </c>
    </row>
    <row r="254" spans="2:7" x14ac:dyDescent="0.25">
      <c r="B254" s="9"/>
      <c r="C254" s="72">
        <v>44203</v>
      </c>
      <c r="D254" s="77" t="s">
        <v>256</v>
      </c>
      <c r="E254" s="74" t="s">
        <v>419</v>
      </c>
      <c r="F254" s="75" t="s">
        <v>253</v>
      </c>
      <c r="G254" s="76">
        <v>94440</v>
      </c>
    </row>
    <row r="255" spans="2:7" x14ac:dyDescent="0.25">
      <c r="B255" s="9"/>
      <c r="C255" s="72">
        <v>44307</v>
      </c>
      <c r="D255" s="77" t="s">
        <v>257</v>
      </c>
      <c r="E255" s="74" t="s">
        <v>419</v>
      </c>
      <c r="F255" s="75" t="s">
        <v>253</v>
      </c>
      <c r="G255" s="76">
        <v>52074</v>
      </c>
    </row>
    <row r="256" spans="2:7" x14ac:dyDescent="0.25">
      <c r="B256" s="9"/>
      <c r="C256" s="72">
        <v>44378</v>
      </c>
      <c r="D256" s="77" t="s">
        <v>258</v>
      </c>
      <c r="E256" s="74" t="s">
        <v>419</v>
      </c>
      <c r="F256" s="75" t="s">
        <v>53</v>
      </c>
      <c r="G256" s="76">
        <v>40000</v>
      </c>
    </row>
    <row r="257" spans="2:7" x14ac:dyDescent="0.25">
      <c r="B257" s="9"/>
      <c r="C257" s="72">
        <v>44694</v>
      </c>
      <c r="D257" s="77" t="s">
        <v>259</v>
      </c>
      <c r="E257" s="74" t="s">
        <v>419</v>
      </c>
      <c r="F257" s="75" t="s">
        <v>53</v>
      </c>
      <c r="G257" s="76">
        <v>182000</v>
      </c>
    </row>
    <row r="258" spans="2:7" x14ac:dyDescent="0.25">
      <c r="B258" s="9"/>
      <c r="C258" s="72">
        <v>44699</v>
      </c>
      <c r="D258" s="77" t="s">
        <v>260</v>
      </c>
      <c r="E258" s="74" t="s">
        <v>419</v>
      </c>
      <c r="F258" s="75" t="s">
        <v>53</v>
      </c>
      <c r="G258" s="76">
        <v>182000</v>
      </c>
    </row>
    <row r="259" spans="2:7" x14ac:dyDescent="0.25">
      <c r="B259" s="9"/>
      <c r="C259" s="72">
        <v>44623</v>
      </c>
      <c r="D259" s="73" t="s">
        <v>261</v>
      </c>
      <c r="E259" s="74" t="s">
        <v>262</v>
      </c>
      <c r="F259" s="75" t="s">
        <v>53</v>
      </c>
      <c r="G259" s="76">
        <v>20766</v>
      </c>
    </row>
    <row r="260" spans="2:7" x14ac:dyDescent="0.25">
      <c r="B260" s="9"/>
      <c r="C260" s="72">
        <v>44599</v>
      </c>
      <c r="D260" s="73" t="s">
        <v>263</v>
      </c>
      <c r="E260" s="74" t="s">
        <v>264</v>
      </c>
      <c r="F260" s="75" t="s">
        <v>53</v>
      </c>
      <c r="G260" s="76">
        <v>188800</v>
      </c>
    </row>
    <row r="261" spans="2:7" x14ac:dyDescent="0.25">
      <c r="B261" s="9"/>
      <c r="C261" s="72">
        <v>44638</v>
      </c>
      <c r="D261" s="73" t="s">
        <v>265</v>
      </c>
      <c r="E261" s="74" t="s">
        <v>264</v>
      </c>
      <c r="F261" s="75" t="s">
        <v>53</v>
      </c>
      <c r="G261" s="76">
        <v>188800</v>
      </c>
    </row>
    <row r="262" spans="2:7" x14ac:dyDescent="0.25">
      <c r="B262" s="9"/>
      <c r="C262" s="72">
        <v>44648</v>
      </c>
      <c r="D262" s="73" t="s">
        <v>266</v>
      </c>
      <c r="E262" s="74" t="s">
        <v>264</v>
      </c>
      <c r="F262" s="75" t="s">
        <v>53</v>
      </c>
      <c r="G262" s="76">
        <v>188800</v>
      </c>
    </row>
    <row r="263" spans="2:7" x14ac:dyDescent="0.25">
      <c r="B263" s="9"/>
      <c r="C263" s="72">
        <v>44637</v>
      </c>
      <c r="D263" s="73" t="s">
        <v>130</v>
      </c>
      <c r="E263" s="74" t="s">
        <v>267</v>
      </c>
      <c r="F263" s="75" t="s">
        <v>53</v>
      </c>
      <c r="G263" s="76">
        <v>248000</v>
      </c>
    </row>
    <row r="264" spans="2:7" x14ac:dyDescent="0.25">
      <c r="B264" s="9"/>
      <c r="C264" s="72">
        <v>44572</v>
      </c>
      <c r="D264" s="73" t="s">
        <v>268</v>
      </c>
      <c r="E264" s="74" t="s">
        <v>420</v>
      </c>
      <c r="F264" s="75" t="s">
        <v>53</v>
      </c>
      <c r="G264" s="76">
        <v>246955.42</v>
      </c>
    </row>
    <row r="265" spans="2:7" x14ac:dyDescent="0.25">
      <c r="B265" s="9"/>
      <c r="C265" s="72">
        <v>44345</v>
      </c>
      <c r="D265" s="77" t="s">
        <v>269</v>
      </c>
      <c r="E265" s="74" t="s">
        <v>420</v>
      </c>
      <c r="F265" s="75" t="s">
        <v>53</v>
      </c>
      <c r="G265" s="76">
        <v>1786800</v>
      </c>
    </row>
    <row r="266" spans="2:7" x14ac:dyDescent="0.25">
      <c r="B266" s="9"/>
      <c r="C266" s="72">
        <v>44491</v>
      </c>
      <c r="D266" s="77" t="s">
        <v>270</v>
      </c>
      <c r="E266" s="74" t="s">
        <v>420</v>
      </c>
      <c r="F266" s="75" t="s">
        <v>53</v>
      </c>
      <c r="G266" s="76">
        <v>1478372</v>
      </c>
    </row>
    <row r="267" spans="2:7" x14ac:dyDescent="0.25">
      <c r="B267" s="9"/>
      <c r="C267" s="72">
        <v>44504</v>
      </c>
      <c r="D267" s="73" t="s">
        <v>271</v>
      </c>
      <c r="E267" s="74" t="s">
        <v>421</v>
      </c>
      <c r="F267" s="75" t="s">
        <v>53</v>
      </c>
      <c r="G267" s="76">
        <v>25000</v>
      </c>
    </row>
    <row r="268" spans="2:7" x14ac:dyDescent="0.25">
      <c r="B268" s="9"/>
      <c r="C268" s="72">
        <v>44546</v>
      </c>
      <c r="D268" s="73" t="s">
        <v>272</v>
      </c>
      <c r="E268" s="74" t="s">
        <v>420</v>
      </c>
      <c r="F268" s="75" t="s">
        <v>53</v>
      </c>
      <c r="G268" s="76">
        <v>435252</v>
      </c>
    </row>
    <row r="269" spans="2:7" x14ac:dyDescent="0.25">
      <c r="B269" s="9"/>
      <c r="C269" s="72">
        <v>44620</v>
      </c>
      <c r="D269" s="73" t="s">
        <v>273</v>
      </c>
      <c r="E269" s="74" t="s">
        <v>420</v>
      </c>
      <c r="F269" s="75" t="s">
        <v>40</v>
      </c>
      <c r="G269" s="76">
        <v>26834.1</v>
      </c>
    </row>
    <row r="270" spans="2:7" x14ac:dyDescent="0.25">
      <c r="B270" s="9"/>
      <c r="C270" s="72">
        <v>44616</v>
      </c>
      <c r="D270" s="73" t="s">
        <v>274</v>
      </c>
      <c r="E270" s="74" t="s">
        <v>421</v>
      </c>
      <c r="F270" s="75" t="s">
        <v>40</v>
      </c>
      <c r="G270" s="76">
        <v>17640</v>
      </c>
    </row>
    <row r="271" spans="2:7" x14ac:dyDescent="0.25">
      <c r="B271" s="9"/>
      <c r="C271" s="72">
        <v>44487</v>
      </c>
      <c r="D271" s="77" t="s">
        <v>275</v>
      </c>
      <c r="E271" s="74" t="s">
        <v>421</v>
      </c>
      <c r="F271" s="75" t="s">
        <v>276</v>
      </c>
      <c r="G271" s="76">
        <v>38000</v>
      </c>
    </row>
    <row r="272" spans="2:7" x14ac:dyDescent="0.25">
      <c r="B272" s="9"/>
      <c r="C272" s="72">
        <v>44711</v>
      </c>
      <c r="D272" s="77" t="s">
        <v>278</v>
      </c>
      <c r="E272" s="74" t="s">
        <v>420</v>
      </c>
      <c r="F272" s="75" t="s">
        <v>277</v>
      </c>
      <c r="G272" s="76">
        <v>735000</v>
      </c>
    </row>
    <row r="273" spans="2:7" x14ac:dyDescent="0.25">
      <c r="B273" s="9"/>
      <c r="C273" s="72">
        <v>44105</v>
      </c>
      <c r="D273" s="73" t="s">
        <v>279</v>
      </c>
      <c r="E273" s="74" t="s">
        <v>280</v>
      </c>
      <c r="F273" s="75" t="s">
        <v>281</v>
      </c>
      <c r="G273" s="76">
        <v>265859.73</v>
      </c>
    </row>
    <row r="274" spans="2:7" x14ac:dyDescent="0.25">
      <c r="B274" s="9"/>
      <c r="C274" s="72">
        <v>44116</v>
      </c>
      <c r="D274" s="73" t="s">
        <v>282</v>
      </c>
      <c r="E274" s="74" t="s">
        <v>280</v>
      </c>
      <c r="F274" s="75" t="s">
        <v>281</v>
      </c>
      <c r="G274" s="76">
        <v>10310</v>
      </c>
    </row>
    <row r="275" spans="2:7" x14ac:dyDescent="0.25">
      <c r="B275" s="9"/>
      <c r="C275" s="72">
        <v>44124</v>
      </c>
      <c r="D275" s="73" t="s">
        <v>283</v>
      </c>
      <c r="E275" s="74" t="s">
        <v>280</v>
      </c>
      <c r="F275" s="75" t="s">
        <v>281</v>
      </c>
      <c r="G275" s="76">
        <v>48042.94</v>
      </c>
    </row>
    <row r="276" spans="2:7" x14ac:dyDescent="0.25">
      <c r="B276" s="9"/>
      <c r="C276" s="72">
        <v>44126</v>
      </c>
      <c r="D276" s="73" t="s">
        <v>284</v>
      </c>
      <c r="E276" s="74" t="s">
        <v>280</v>
      </c>
      <c r="F276" s="75" t="s">
        <v>281</v>
      </c>
      <c r="G276" s="76">
        <v>219230.6</v>
      </c>
    </row>
    <row r="277" spans="2:7" x14ac:dyDescent="0.25">
      <c r="B277" s="9"/>
      <c r="C277" s="72">
        <v>44629</v>
      </c>
      <c r="D277" s="73" t="s">
        <v>285</v>
      </c>
      <c r="E277" s="74" t="s">
        <v>286</v>
      </c>
      <c r="F277" s="75" t="s">
        <v>287</v>
      </c>
      <c r="G277" s="76">
        <v>6230.4</v>
      </c>
    </row>
    <row r="278" spans="2:7" x14ac:dyDescent="0.25">
      <c r="B278" s="9"/>
      <c r="C278" s="72">
        <v>44697</v>
      </c>
      <c r="D278" s="73" t="s">
        <v>85</v>
      </c>
      <c r="E278" s="75" t="s">
        <v>330</v>
      </c>
      <c r="F278" s="75" t="s">
        <v>53</v>
      </c>
      <c r="G278" s="76">
        <v>83190</v>
      </c>
    </row>
    <row r="279" spans="2:7" x14ac:dyDescent="0.25">
      <c r="B279" s="9"/>
      <c r="C279" s="72">
        <v>44713</v>
      </c>
      <c r="D279" s="73" t="s">
        <v>422</v>
      </c>
      <c r="E279" s="75" t="s">
        <v>420</v>
      </c>
      <c r="F279" s="75" t="s">
        <v>40</v>
      </c>
      <c r="G279" s="76">
        <v>16134.14</v>
      </c>
    </row>
    <row r="280" spans="2:7" x14ac:dyDescent="0.25">
      <c r="B280" s="9"/>
      <c r="C280" s="72">
        <v>44713</v>
      </c>
      <c r="D280" s="73" t="s">
        <v>169</v>
      </c>
      <c r="E280" s="75" t="s">
        <v>423</v>
      </c>
      <c r="F280" s="75" t="s">
        <v>424</v>
      </c>
      <c r="G280" s="76">
        <v>96760</v>
      </c>
    </row>
    <row r="281" spans="2:7" x14ac:dyDescent="0.25">
      <c r="B281" s="9"/>
      <c r="C281" s="72">
        <v>44714</v>
      </c>
      <c r="D281" s="73" t="s">
        <v>425</v>
      </c>
      <c r="E281" s="75" t="s">
        <v>426</v>
      </c>
      <c r="F281" s="75" t="s">
        <v>53</v>
      </c>
      <c r="G281" s="76">
        <v>98549</v>
      </c>
    </row>
    <row r="282" spans="2:7" x14ac:dyDescent="0.25">
      <c r="B282" s="9"/>
      <c r="C282" s="72">
        <v>44718</v>
      </c>
      <c r="D282" s="73" t="s">
        <v>427</v>
      </c>
      <c r="E282" s="75" t="s">
        <v>428</v>
      </c>
      <c r="F282" s="75" t="s">
        <v>53</v>
      </c>
      <c r="G282" s="76">
        <v>460200</v>
      </c>
    </row>
    <row r="283" spans="2:7" x14ac:dyDescent="0.25">
      <c r="B283" s="9"/>
      <c r="C283" s="72">
        <v>44719</v>
      </c>
      <c r="D283" s="73" t="s">
        <v>429</v>
      </c>
      <c r="E283" s="75" t="s">
        <v>430</v>
      </c>
      <c r="F283" s="80" t="s">
        <v>431</v>
      </c>
      <c r="G283" s="76">
        <v>470069.52</v>
      </c>
    </row>
    <row r="284" spans="2:7" x14ac:dyDescent="0.25">
      <c r="B284" s="9"/>
      <c r="C284" s="72">
        <v>44720</v>
      </c>
      <c r="D284" s="73" t="s">
        <v>432</v>
      </c>
      <c r="E284" s="75" t="s">
        <v>433</v>
      </c>
      <c r="F284" s="80" t="s">
        <v>40</v>
      </c>
      <c r="G284" s="76">
        <v>45281.25</v>
      </c>
    </row>
    <row r="285" spans="2:7" x14ac:dyDescent="0.25">
      <c r="B285" s="9"/>
      <c r="C285" s="72">
        <v>44720</v>
      </c>
      <c r="D285" s="73" t="s">
        <v>434</v>
      </c>
      <c r="E285" s="75" t="s">
        <v>435</v>
      </c>
      <c r="F285" s="80" t="s">
        <v>40</v>
      </c>
      <c r="G285" s="76">
        <v>77090</v>
      </c>
    </row>
    <row r="286" spans="2:7" x14ac:dyDescent="0.25">
      <c r="B286" s="9"/>
      <c r="C286" s="72">
        <v>44721</v>
      </c>
      <c r="D286" s="73" t="s">
        <v>436</v>
      </c>
      <c r="E286" s="75" t="s">
        <v>435</v>
      </c>
      <c r="F286" s="80" t="s">
        <v>40</v>
      </c>
      <c r="G286" s="76">
        <v>145807.35</v>
      </c>
    </row>
    <row r="287" spans="2:7" x14ac:dyDescent="0.25">
      <c r="B287" s="9"/>
      <c r="C287" s="72">
        <v>44722</v>
      </c>
      <c r="D287" s="73" t="s">
        <v>437</v>
      </c>
      <c r="E287" s="75" t="s">
        <v>430</v>
      </c>
      <c r="F287" s="80" t="s">
        <v>372</v>
      </c>
      <c r="G287" s="76">
        <v>35400</v>
      </c>
    </row>
    <row r="288" spans="2:7" x14ac:dyDescent="0.25">
      <c r="B288" s="9"/>
      <c r="C288" s="72">
        <v>44725</v>
      </c>
      <c r="D288" s="73" t="s">
        <v>438</v>
      </c>
      <c r="E288" s="75" t="s">
        <v>439</v>
      </c>
      <c r="F288" s="80" t="s">
        <v>440</v>
      </c>
      <c r="G288" s="76">
        <v>41064</v>
      </c>
    </row>
    <row r="289" spans="2:7" x14ac:dyDescent="0.25">
      <c r="B289" s="9"/>
      <c r="C289" s="72">
        <v>44727</v>
      </c>
      <c r="D289" s="73" t="s">
        <v>441</v>
      </c>
      <c r="E289" s="75" t="s">
        <v>420</v>
      </c>
      <c r="F289" s="80" t="s">
        <v>40</v>
      </c>
      <c r="G289" s="76">
        <v>84087</v>
      </c>
    </row>
    <row r="290" spans="2:7" x14ac:dyDescent="0.25">
      <c r="B290" s="9"/>
      <c r="C290" s="72">
        <v>44735</v>
      </c>
      <c r="D290" s="73" t="s">
        <v>442</v>
      </c>
      <c r="E290" s="75" t="s">
        <v>430</v>
      </c>
      <c r="F290" s="80" t="s">
        <v>443</v>
      </c>
      <c r="G290" s="76">
        <v>3923500</v>
      </c>
    </row>
    <row r="291" spans="2:7" x14ac:dyDescent="0.25">
      <c r="B291" s="9"/>
      <c r="C291" s="72">
        <v>44741</v>
      </c>
      <c r="D291" s="73" t="s">
        <v>444</v>
      </c>
      <c r="E291" s="75" t="s">
        <v>210</v>
      </c>
      <c r="F291" s="80" t="s">
        <v>277</v>
      </c>
      <c r="G291" s="76">
        <v>65000</v>
      </c>
    </row>
    <row r="292" spans="2:7" x14ac:dyDescent="0.25">
      <c r="B292" s="9"/>
      <c r="C292" s="72">
        <v>44742</v>
      </c>
      <c r="D292" s="73" t="s">
        <v>301</v>
      </c>
      <c r="E292" s="74" t="s">
        <v>445</v>
      </c>
      <c r="F292" s="80" t="s">
        <v>446</v>
      </c>
      <c r="G292" s="82">
        <v>46728</v>
      </c>
    </row>
    <row r="293" spans="2:7" x14ac:dyDescent="0.25">
      <c r="B293" s="9"/>
      <c r="C293" s="72">
        <v>44305</v>
      </c>
      <c r="D293" s="73" t="s">
        <v>288</v>
      </c>
      <c r="E293" s="74" t="s">
        <v>289</v>
      </c>
      <c r="F293" s="75" t="s">
        <v>290</v>
      </c>
      <c r="G293" s="76">
        <v>8000</v>
      </c>
    </row>
    <row r="294" spans="2:7" x14ac:dyDescent="0.25">
      <c r="B294" s="9"/>
      <c r="C294" s="72">
        <v>44319</v>
      </c>
      <c r="D294" s="73" t="s">
        <v>291</v>
      </c>
      <c r="E294" s="74" t="s">
        <v>289</v>
      </c>
      <c r="F294" s="75" t="s">
        <v>290</v>
      </c>
      <c r="G294" s="76">
        <v>8000</v>
      </c>
    </row>
    <row r="295" spans="2:7" x14ac:dyDescent="0.25">
      <c r="B295" s="9"/>
      <c r="C295" s="72">
        <v>44334</v>
      </c>
      <c r="D295" s="73" t="s">
        <v>292</v>
      </c>
      <c r="E295" s="74" t="s">
        <v>289</v>
      </c>
      <c r="F295" s="75" t="s">
        <v>290</v>
      </c>
      <c r="G295" s="76">
        <v>8000</v>
      </c>
    </row>
    <row r="296" spans="2:7" x14ac:dyDescent="0.25">
      <c r="B296" s="9"/>
      <c r="C296" s="72">
        <v>44334</v>
      </c>
      <c r="D296" s="73" t="s">
        <v>293</v>
      </c>
      <c r="E296" s="74" t="s">
        <v>289</v>
      </c>
      <c r="F296" s="75" t="s">
        <v>290</v>
      </c>
      <c r="G296" s="76">
        <v>8000</v>
      </c>
    </row>
    <row r="297" spans="2:7" x14ac:dyDescent="0.25">
      <c r="B297" s="9"/>
      <c r="C297" s="72">
        <v>44351</v>
      </c>
      <c r="D297" s="73" t="s">
        <v>294</v>
      </c>
      <c r="E297" s="74" t="s">
        <v>289</v>
      </c>
      <c r="F297" s="75" t="s">
        <v>290</v>
      </c>
      <c r="G297" s="76">
        <v>8000</v>
      </c>
    </row>
    <row r="298" spans="2:7" x14ac:dyDescent="0.25">
      <c r="B298" s="9"/>
      <c r="C298" s="72">
        <v>44355</v>
      </c>
      <c r="D298" s="73" t="s">
        <v>295</v>
      </c>
      <c r="E298" s="74" t="s">
        <v>289</v>
      </c>
      <c r="F298" s="75" t="s">
        <v>290</v>
      </c>
      <c r="G298" s="76">
        <v>8000</v>
      </c>
    </row>
    <row r="299" spans="2:7" x14ac:dyDescent="0.25">
      <c r="B299" s="9"/>
      <c r="C299" s="72">
        <v>44364</v>
      </c>
      <c r="D299" s="73" t="s">
        <v>296</v>
      </c>
      <c r="E299" s="74" t="s">
        <v>289</v>
      </c>
      <c r="F299" s="75" t="s">
        <v>290</v>
      </c>
      <c r="G299" s="76">
        <v>8000</v>
      </c>
    </row>
    <row r="300" spans="2:7" x14ac:dyDescent="0.25">
      <c r="B300" s="9"/>
      <c r="C300" s="72">
        <v>44561</v>
      </c>
      <c r="D300" s="73" t="s">
        <v>297</v>
      </c>
      <c r="E300" s="74" t="s">
        <v>289</v>
      </c>
      <c r="F300" s="75" t="s">
        <v>298</v>
      </c>
      <c r="G300" s="76">
        <v>8000</v>
      </c>
    </row>
    <row r="301" spans="2:7" x14ac:dyDescent="0.25">
      <c r="B301" s="9"/>
      <c r="C301" s="72">
        <v>44718</v>
      </c>
      <c r="D301" s="73" t="s">
        <v>447</v>
      </c>
      <c r="E301" s="75" t="s">
        <v>448</v>
      </c>
      <c r="F301" s="75" t="s">
        <v>53</v>
      </c>
      <c r="G301" s="76">
        <v>8098100.46</v>
      </c>
    </row>
    <row r="302" spans="2:7" x14ac:dyDescent="0.25">
      <c r="B302" s="9"/>
      <c r="C302" s="72">
        <v>44643</v>
      </c>
      <c r="D302" s="73" t="s">
        <v>299</v>
      </c>
      <c r="E302" s="74" t="s">
        <v>449</v>
      </c>
      <c r="F302" s="75" t="s">
        <v>64</v>
      </c>
      <c r="G302" s="76">
        <v>2885370.54</v>
      </c>
    </row>
    <row r="303" spans="2:7" x14ac:dyDescent="0.25">
      <c r="B303" s="9"/>
      <c r="C303" s="72">
        <v>44650</v>
      </c>
      <c r="D303" s="73" t="s">
        <v>300</v>
      </c>
      <c r="E303" s="74" t="s">
        <v>449</v>
      </c>
      <c r="F303" s="75" t="s">
        <v>66</v>
      </c>
      <c r="G303" s="76">
        <v>186195.24</v>
      </c>
    </row>
    <row r="304" spans="2:7" x14ac:dyDescent="0.25">
      <c r="B304" s="9"/>
      <c r="C304" s="72">
        <v>44650</v>
      </c>
      <c r="D304" s="73" t="s">
        <v>301</v>
      </c>
      <c r="E304" s="74" t="s">
        <v>449</v>
      </c>
      <c r="F304" s="75" t="s">
        <v>66</v>
      </c>
      <c r="G304" s="76">
        <v>42740</v>
      </c>
    </row>
    <row r="305" spans="2:7" x14ac:dyDescent="0.25">
      <c r="B305" s="9"/>
      <c r="C305" s="72">
        <v>44692</v>
      </c>
      <c r="D305" s="73" t="s">
        <v>302</v>
      </c>
      <c r="E305" s="74" t="s">
        <v>449</v>
      </c>
      <c r="F305" s="75" t="s">
        <v>66</v>
      </c>
      <c r="G305" s="76">
        <v>98746.2</v>
      </c>
    </row>
    <row r="306" spans="2:7" x14ac:dyDescent="0.25">
      <c r="B306" s="9"/>
      <c r="C306" s="72">
        <v>44694</v>
      </c>
      <c r="D306" s="73" t="s">
        <v>303</v>
      </c>
      <c r="E306" s="74" t="s">
        <v>449</v>
      </c>
      <c r="F306" s="75" t="s">
        <v>66</v>
      </c>
      <c r="G306" s="76">
        <v>362847.41</v>
      </c>
    </row>
    <row r="307" spans="2:7" x14ac:dyDescent="0.25">
      <c r="B307" s="9"/>
      <c r="C307" s="72">
        <v>44708</v>
      </c>
      <c r="D307" s="73" t="s">
        <v>304</v>
      </c>
      <c r="E307" s="74" t="s">
        <v>449</v>
      </c>
      <c r="F307" s="75" t="s">
        <v>66</v>
      </c>
      <c r="G307" s="76">
        <v>164772</v>
      </c>
    </row>
    <row r="308" spans="2:7" x14ac:dyDescent="0.25">
      <c r="B308" s="9"/>
      <c r="C308" s="72">
        <v>44708</v>
      </c>
      <c r="D308" s="73" t="s">
        <v>305</v>
      </c>
      <c r="E308" s="74" t="s">
        <v>450</v>
      </c>
      <c r="F308" s="75" t="s">
        <v>207</v>
      </c>
      <c r="G308" s="76">
        <v>163236.48000000001</v>
      </c>
    </row>
    <row r="309" spans="2:7" x14ac:dyDescent="0.25">
      <c r="B309" s="9"/>
      <c r="C309" s="72">
        <v>44729</v>
      </c>
      <c r="D309" s="73" t="s">
        <v>451</v>
      </c>
      <c r="E309" s="75" t="s">
        <v>449</v>
      </c>
      <c r="F309" s="80" t="s">
        <v>40</v>
      </c>
      <c r="G309" s="76">
        <v>150988.75</v>
      </c>
    </row>
    <row r="310" spans="2:7" x14ac:dyDescent="0.25">
      <c r="B310" s="9"/>
      <c r="C310" s="72">
        <v>44734</v>
      </c>
      <c r="D310" s="73" t="s">
        <v>452</v>
      </c>
      <c r="E310" s="75" t="s">
        <v>450</v>
      </c>
      <c r="F310" s="80" t="s">
        <v>40</v>
      </c>
      <c r="G310" s="76">
        <v>98302</v>
      </c>
    </row>
    <row r="311" spans="2:7" x14ac:dyDescent="0.25">
      <c r="B311" s="9"/>
      <c r="C311" s="72">
        <v>44739</v>
      </c>
      <c r="D311" s="73" t="s">
        <v>453</v>
      </c>
      <c r="E311" s="75" t="s">
        <v>449</v>
      </c>
      <c r="F311" s="80" t="s">
        <v>40</v>
      </c>
      <c r="G311" s="76">
        <v>836171.54</v>
      </c>
    </row>
    <row r="312" spans="2:7" x14ac:dyDescent="0.25">
      <c r="B312" s="9"/>
      <c r="C312" s="72">
        <v>44627</v>
      </c>
      <c r="D312" s="73" t="s">
        <v>306</v>
      </c>
      <c r="E312" s="79" t="s">
        <v>307</v>
      </c>
      <c r="F312" s="75" t="s">
        <v>53</v>
      </c>
      <c r="G312" s="76">
        <v>187620</v>
      </c>
    </row>
    <row r="313" spans="2:7" x14ac:dyDescent="0.25">
      <c r="B313" s="9"/>
      <c r="C313" s="72">
        <v>44732</v>
      </c>
      <c r="D313" s="73" t="s">
        <v>454</v>
      </c>
      <c r="E313" s="75" t="s">
        <v>455</v>
      </c>
      <c r="F313" s="80" t="s">
        <v>40</v>
      </c>
      <c r="G313" s="76">
        <v>371700</v>
      </c>
    </row>
    <row r="314" spans="2:7" x14ac:dyDescent="0.25">
      <c r="B314" s="9"/>
      <c r="C314" s="72">
        <v>44732</v>
      </c>
      <c r="D314" s="73" t="s">
        <v>456</v>
      </c>
      <c r="E314" s="75" t="s">
        <v>457</v>
      </c>
      <c r="F314" s="80" t="s">
        <v>458</v>
      </c>
      <c r="G314" s="76">
        <v>487921.67</v>
      </c>
    </row>
    <row r="315" spans="2:7" x14ac:dyDescent="0.25">
      <c r="B315" s="9"/>
      <c r="C315" s="83"/>
      <c r="D315" s="84"/>
      <c r="E315" s="85" t="s">
        <v>459</v>
      </c>
      <c r="F315" s="86"/>
      <c r="G315" s="87">
        <f>SUM(G10:G314)</f>
        <v>140830478.49999991</v>
      </c>
    </row>
    <row r="316" spans="2:7" x14ac:dyDescent="0.25">
      <c r="B316" s="9"/>
      <c r="C316" s="68"/>
      <c r="D316" s="69"/>
      <c r="E316" s="70"/>
      <c r="F316" s="71"/>
      <c r="G316" s="52"/>
    </row>
    <row r="317" spans="2:7" x14ac:dyDescent="0.25">
      <c r="B317" s="9"/>
      <c r="C317" s="68"/>
      <c r="D317" s="69"/>
      <c r="E317" s="70"/>
      <c r="F317" s="71"/>
      <c r="G317" s="52"/>
    </row>
    <row r="318" spans="2:7" x14ac:dyDescent="0.25">
      <c r="B318" s="9"/>
      <c r="C318" s="68"/>
      <c r="D318" s="69"/>
      <c r="E318" s="70"/>
      <c r="F318" s="71"/>
      <c r="G318" s="52"/>
    </row>
    <row r="319" spans="2:7" x14ac:dyDescent="0.25">
      <c r="B319" s="9"/>
      <c r="C319" s="68"/>
      <c r="D319" s="69"/>
      <c r="E319" s="70"/>
      <c r="F319" s="71"/>
      <c r="G319" s="52"/>
    </row>
    <row r="320" spans="2:7" x14ac:dyDescent="0.25">
      <c r="B320" s="9"/>
      <c r="C320" s="68"/>
      <c r="D320" s="69"/>
      <c r="E320" s="70"/>
      <c r="F320" s="71"/>
      <c r="G320" s="52"/>
    </row>
    <row r="321" spans="2:7" x14ac:dyDescent="0.25">
      <c r="B321" s="9"/>
      <c r="C321" s="68"/>
      <c r="D321" s="69"/>
      <c r="E321" s="70"/>
      <c r="F321" s="71"/>
      <c r="G321" s="52"/>
    </row>
    <row r="322" spans="2:7" x14ac:dyDescent="0.25">
      <c r="B322" s="9"/>
      <c r="C322" s="1" t="s">
        <v>460</v>
      </c>
      <c r="D322" s="69"/>
      <c r="E322" s="70"/>
      <c r="F322" s="1" t="s">
        <v>462</v>
      </c>
      <c r="G322" s="52"/>
    </row>
    <row r="323" spans="2:7" x14ac:dyDescent="0.25">
      <c r="B323" s="9"/>
      <c r="C323" s="1" t="s">
        <v>461</v>
      </c>
      <c r="D323" s="69"/>
      <c r="E323" s="70"/>
      <c r="F323" s="1" t="s">
        <v>463</v>
      </c>
      <c r="G323" s="52"/>
    </row>
    <row r="324" spans="2:7" x14ac:dyDescent="0.25">
      <c r="B324" s="9"/>
      <c r="C324" s="68"/>
      <c r="D324" s="69"/>
      <c r="E324" s="70"/>
      <c r="F324" s="71"/>
      <c r="G324" s="52"/>
    </row>
    <row r="325" spans="2:7" x14ac:dyDescent="0.25">
      <c r="B325" s="9"/>
      <c r="C325" s="68"/>
      <c r="D325" s="69"/>
      <c r="E325" s="70"/>
      <c r="F325" s="71"/>
      <c r="G325" s="52"/>
    </row>
    <row r="326" spans="2:7" x14ac:dyDescent="0.25">
      <c r="B326" s="9"/>
      <c r="C326" s="68"/>
      <c r="D326" s="69"/>
      <c r="E326" s="70"/>
      <c r="F326" s="71"/>
      <c r="G326" s="52"/>
    </row>
    <row r="327" spans="2:7" x14ac:dyDescent="0.25">
      <c r="B327" s="9"/>
      <c r="C327" s="68"/>
      <c r="D327" s="69"/>
      <c r="E327" s="70"/>
      <c r="F327" s="71"/>
      <c r="G327" s="52"/>
    </row>
    <row r="328" spans="2:7" x14ac:dyDescent="0.25">
      <c r="B328" s="9"/>
      <c r="C328" s="1"/>
      <c r="D328" s="69"/>
      <c r="E328" s="70"/>
      <c r="F328" s="1"/>
      <c r="G328" s="52"/>
    </row>
    <row r="329" spans="2:7" x14ac:dyDescent="0.25">
      <c r="B329" s="9"/>
      <c r="C329" s="1"/>
      <c r="D329" s="69"/>
      <c r="E329" s="70"/>
      <c r="F329" s="1"/>
      <c r="G329" s="52"/>
    </row>
    <row r="330" spans="2:7" x14ac:dyDescent="0.25">
      <c r="B330" s="9"/>
      <c r="C330" s="68"/>
      <c r="D330" s="69"/>
      <c r="E330" s="70"/>
      <c r="F330" s="71"/>
      <c r="G330" s="52"/>
    </row>
    <row r="331" spans="2:7" x14ac:dyDescent="0.25">
      <c r="B331" s="9"/>
      <c r="C331" s="68"/>
      <c r="D331" s="69"/>
      <c r="E331" s="70"/>
      <c r="F331" s="71"/>
      <c r="G331" s="52"/>
    </row>
    <row r="332" spans="2:7" x14ac:dyDescent="0.25">
      <c r="B332" s="9"/>
      <c r="C332" s="68"/>
      <c r="D332" s="69"/>
      <c r="E332" s="70"/>
      <c r="F332" s="71"/>
      <c r="G332" s="52"/>
    </row>
    <row r="333" spans="2:7" x14ac:dyDescent="0.25">
      <c r="B333" s="9"/>
      <c r="C333" s="68"/>
      <c r="D333" s="69"/>
      <c r="E333" s="70"/>
      <c r="F333" s="71"/>
      <c r="G333" s="52"/>
    </row>
    <row r="334" spans="2:7" x14ac:dyDescent="0.25">
      <c r="B334" s="9"/>
      <c r="C334" s="68"/>
      <c r="D334" s="69"/>
      <c r="E334" s="70"/>
      <c r="F334" s="71"/>
      <c r="G334" s="52"/>
    </row>
    <row r="335" spans="2:7" x14ac:dyDescent="0.25">
      <c r="B335" s="9"/>
      <c r="C335" s="68"/>
      <c r="D335" s="69"/>
      <c r="E335" s="70"/>
      <c r="F335" s="71"/>
      <c r="G335" s="52"/>
    </row>
    <row r="336" spans="2:7" x14ac:dyDescent="0.25">
      <c r="B336" s="9"/>
      <c r="C336" s="68"/>
      <c r="D336" s="69"/>
      <c r="E336" s="70"/>
      <c r="F336" s="71"/>
      <c r="G336" s="52"/>
    </row>
    <row r="337" spans="2:7" x14ac:dyDescent="0.25">
      <c r="B337" s="9"/>
      <c r="C337" s="68"/>
      <c r="D337" s="69"/>
      <c r="E337" s="70"/>
      <c r="F337" s="71"/>
      <c r="G337" s="52"/>
    </row>
    <row r="338" spans="2:7" x14ac:dyDescent="0.25">
      <c r="B338" s="9"/>
      <c r="C338" s="68"/>
      <c r="D338" s="69"/>
      <c r="E338" s="70"/>
      <c r="F338" s="71"/>
      <c r="G338" s="52"/>
    </row>
    <row r="339" spans="2:7" x14ac:dyDescent="0.25">
      <c r="B339" s="9"/>
      <c r="C339" s="9"/>
      <c r="D339" s="9"/>
      <c r="E339" s="9"/>
      <c r="F339" s="9"/>
      <c r="G339" s="9"/>
    </row>
    <row r="340" spans="2:7" x14ac:dyDescent="0.25">
      <c r="B340" s="9"/>
      <c r="C340" s="9"/>
      <c r="D340" s="9"/>
      <c r="E340" s="9"/>
      <c r="F340" s="9"/>
      <c r="G340" s="9"/>
    </row>
  </sheetData>
  <sheetProtection formatCells="0"/>
  <mergeCells count="4">
    <mergeCell ref="C1:G1"/>
    <mergeCell ref="C2:G2"/>
    <mergeCell ref="C6:G6"/>
    <mergeCell ref="C4:G4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 PPE</vt:lpstr>
      <vt:lpstr>CTAS&gt; POR PAGAR</vt:lpstr>
      <vt:lpstr>'CTAS&gt; POR PAGAR'!Área_de_impresión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Francisco Villabrille</cp:lastModifiedBy>
  <cp:lastPrinted>2022-07-08T18:55:11Z</cp:lastPrinted>
  <dcterms:created xsi:type="dcterms:W3CDTF">2018-05-02T13:48:18Z</dcterms:created>
  <dcterms:modified xsi:type="dcterms:W3CDTF">2022-07-08T18:56:08Z</dcterms:modified>
</cp:coreProperties>
</file>