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A96DB11F-48E3-49E0-BB90-D162A0D05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ENE-MAR 26 (datos abiertos)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21" l="1"/>
  <c r="C57" i="21"/>
  <c r="C56" i="21"/>
  <c r="C54" i="21"/>
  <c r="C53" i="21"/>
  <c r="C55" i="21" s="1"/>
  <c r="C49" i="21"/>
  <c r="C48" i="21"/>
  <c r="C47" i="21"/>
  <c r="C45" i="21"/>
  <c r="C44" i="21"/>
  <c r="C43" i="21"/>
  <c r="C46" i="21" l="1"/>
  <c r="C50" i="21"/>
  <c r="C114" i="21"/>
  <c r="C154" i="21"/>
  <c r="C197" i="21"/>
  <c r="C93" i="21"/>
  <c r="C88" i="21"/>
  <c r="C84" i="21"/>
  <c r="C132" i="21" l="1"/>
  <c r="C127" i="21" l="1"/>
  <c r="C119" i="21"/>
  <c r="C123" i="21" s="1"/>
  <c r="C172" i="21"/>
  <c r="C167" i="21"/>
  <c r="C163" i="21"/>
</calcChain>
</file>

<file path=xl/sharedStrings.xml><?xml version="1.0" encoding="utf-8"?>
<sst xmlns="http://schemas.openxmlformats.org/spreadsheetml/2006/main" count="592" uniqueCount="51">
  <si>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</si>
  <si>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</si>
  <si>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</si>
  <si>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</si>
  <si>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</si>
  <si>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</si>
  <si>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</si>
  <si>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</si>
  <si>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</si>
  <si>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</si>
  <si>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</si>
  <si>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</si>
  <si>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</si>
  <si>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</si>
  <si>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</si>
  <si>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</si>
  <si>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</si>
  <si>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</si>
  <si>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</si>
  <si>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</si>
  <si>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</si>
  <si>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</si>
  <si>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</si>
  <si>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</si>
  <si>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</si>
  <si>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</si>
  <si>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</si>
  <si>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</si>
  <si>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</si>
  <si>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</si>
  <si>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</si>
  <si>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</si>
  <si>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</si>
  <si>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</si>
  <si>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</si>
  <si>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</si>
  <si>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</si>
  <si>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</si>
  <si>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</si>
  <si>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PERIODO</t>
  </si>
  <si>
    <t>ENE-Marzo</t>
  </si>
  <si>
    <t>TRANSFERENCIA (FONDO 100)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</si>
  <si>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</si>
  <si>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</si>
  <si>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</si>
  <si>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</si>
  <si>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</si>
  <si>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</si>
  <si>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TOTAL</t>
  </si>
  <si>
    <t>Indicadores Intrahosp.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</si>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</sst>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4" fontId="3" fillId="0" borderId="0" xfId="0" applyNumberFormat="1" applyFont="1"/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4" fontId="4" fillId="0" borderId="0" xfId="0" applyNumberFormat="1" applyFont="1"/>
    <xf numFmtId="0" fontId="9" fillId="0" borderId="0" xfId="0" applyFont="1"/>
    <xf numFmtId="3" fontId="4" fillId="0" borderId="0" xfId="0" applyNumberFormat="1" applyFont="1" applyAlignment="1">
      <alignment horizontal="center"/>
    </xf>
    <xf numFmtId="4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21"/>
  <sheetViews>
    <sheetView tabSelected="1" zoomScaleNormal="100" workbookViewId="0">
      <selection activeCell="A8" sqref="A8"/>
    </sheetView>
  </sheetViews>
  <sheetFormatPr defaultColWidth="11.42578125" defaultRowHeight="15" x14ac:dyDescent="0.25"/>
  <cols>
    <col min="1" max="1" width="21.85546875" customWidth="1"/>
    <col min="2" max="2" width="38.28515625" customWidth="1"/>
    <col min="3" max="3" width="15.140625" customWidth="1"/>
    <col min="4" max="4" width="5.5703125" customWidth="1"/>
  </cols>
  <sheetData>
    <row r="2" spans="1:5" x14ac:dyDescent="0.25">
      <c r="A2" s="1" t="s">
        <v>14</v>
      </c>
      <c r="B2" s="1" t="s">
        <v>15</v>
      </c>
      <c r="C2" s="2" t="s">
        <v>16</v>
      </c>
      <c r="D2" s="3" t="s">
        <v>17</v>
      </c>
    </row>
    <row r="3" spans="1:5" x14ac:dyDescent="0.25">
      <c r="A3" s="4" t="s">
        <v>12</v>
      </c>
      <c r="B3" s="5" t="s">
        <v>5</v>
      </c>
      <c r="C3" s="6">
        <v>0</v>
      </c>
      <c r="D3" s="1">
        <v>2026</v>
      </c>
      <c r="E3" t="s">
        <v>40</v>
      </c>
    </row>
    <row r="4" spans="1:5" x14ac:dyDescent="0.25">
      <c r="A4" s="4" t="s">
        <v>12</v>
      </c>
      <c r="B4" s="1" t="s">
        <v>0</v>
      </c>
      <c r="C4" s="7">
        <v>0</v>
      </c>
      <c r="D4" s="1">
        <v>2026</v>
      </c>
      <c r="E4" t="s">
        <v>40</v>
      </c>
    </row>
    <row r="5" spans="1:5" x14ac:dyDescent="0.25">
      <c r="A5" s="4" t="s">
        <v>12</v>
      </c>
      <c r="B5" s="1" t="s">
        <v>9</v>
      </c>
      <c r="C5" s="6">
        <v>2039</v>
      </c>
      <c r="D5" s="1">
        <v>2026</v>
      </c>
      <c r="E5" t="s">
        <v>40</v>
      </c>
    </row>
    <row r="6" spans="1:5" x14ac:dyDescent="0.25">
      <c r="A6" s="4" t="s">
        <v>12</v>
      </c>
      <c r="B6" s="1" t="s">
        <v>6</v>
      </c>
      <c r="C6" s="6">
        <v>2374</v>
      </c>
      <c r="D6" s="1">
        <v>2026</v>
      </c>
      <c r="E6" t="s">
        <v>40</v>
      </c>
    </row>
    <row r="7" spans="1:5" x14ac:dyDescent="0.25">
      <c r="A7" s="4" t="s">
        <v>12</v>
      </c>
      <c r="B7" s="1" t="s">
        <v>1</v>
      </c>
      <c r="C7" s="6">
        <v>2043</v>
      </c>
      <c r="D7" s="1">
        <v>2026</v>
      </c>
      <c r="E7" t="s">
        <v>40</v>
      </c>
    </row>
    <row r="8" spans="1:5" x14ac:dyDescent="0.25">
      <c r="A8" s="4" t="s">
        <v>12</v>
      </c>
      <c r="B8" s="1" t="s">
        <v>13</v>
      </c>
      <c r="C8" s="25">
        <v>6456</v>
      </c>
      <c r="D8" s="1">
        <v>2026</v>
      </c>
      <c r="E8" t="s">
        <v>40</v>
      </c>
    </row>
    <row r="9" spans="1:5" x14ac:dyDescent="0.25">
      <c r="A9" s="4" t="s">
        <v>18</v>
      </c>
      <c r="B9" s="8" t="s">
        <v>2</v>
      </c>
      <c r="C9" s="7">
        <v>1814</v>
      </c>
      <c r="D9" s="1">
        <v>2026</v>
      </c>
      <c r="E9" t="s">
        <v>40</v>
      </c>
    </row>
    <row r="10" spans="1:5" x14ac:dyDescent="0.25">
      <c r="A10" s="4" t="s">
        <v>18</v>
      </c>
      <c r="B10" s="8" t="s">
        <v>3</v>
      </c>
      <c r="C10" s="7">
        <v>123</v>
      </c>
      <c r="D10" s="1">
        <v>2026</v>
      </c>
      <c r="E10" t="s">
        <v>40</v>
      </c>
    </row>
    <row r="11" spans="1:5" x14ac:dyDescent="0.25">
      <c r="A11" s="4" t="s">
        <v>18</v>
      </c>
      <c r="B11" s="8" t="s">
        <v>7</v>
      </c>
      <c r="C11" s="7">
        <v>84</v>
      </c>
      <c r="D11" s="1">
        <v>2026</v>
      </c>
      <c r="E11" t="s">
        <v>40</v>
      </c>
    </row>
    <row r="12" spans="1:5" x14ac:dyDescent="0.25">
      <c r="A12" s="4" t="s">
        <v>18</v>
      </c>
      <c r="B12" s="8" t="s">
        <v>13</v>
      </c>
      <c r="C12" s="25">
        <v>2021</v>
      </c>
      <c r="D12" s="1">
        <v>2026</v>
      </c>
      <c r="E12" t="s">
        <v>40</v>
      </c>
    </row>
    <row r="13" spans="1:5" x14ac:dyDescent="0.25">
      <c r="A13" s="4" t="s">
        <v>19</v>
      </c>
      <c r="B13" s="8" t="s">
        <v>20</v>
      </c>
      <c r="C13" s="7">
        <v>1</v>
      </c>
      <c r="D13" s="1">
        <v>2026</v>
      </c>
      <c r="E13" t="s">
        <v>40</v>
      </c>
    </row>
    <row r="14" spans="1:5" x14ac:dyDescent="0.25">
      <c r="A14" s="4" t="s">
        <v>19</v>
      </c>
      <c r="B14" s="8" t="s">
        <v>21</v>
      </c>
      <c r="C14" s="7">
        <v>0</v>
      </c>
      <c r="D14" s="1">
        <v>2026</v>
      </c>
      <c r="E14" t="s">
        <v>40</v>
      </c>
    </row>
    <row r="15" spans="1:5" x14ac:dyDescent="0.25">
      <c r="A15" s="4" t="s">
        <v>22</v>
      </c>
      <c r="B15" s="8" t="s">
        <v>23</v>
      </c>
      <c r="C15" s="7">
        <v>16633</v>
      </c>
      <c r="D15" s="1">
        <v>2026</v>
      </c>
      <c r="E15" t="s">
        <v>40</v>
      </c>
    </row>
    <row r="16" spans="1:5" x14ac:dyDescent="0.25">
      <c r="A16" s="4" t="s">
        <v>22</v>
      </c>
      <c r="B16" s="8" t="s">
        <v>4</v>
      </c>
      <c r="C16" s="7">
        <v>170332</v>
      </c>
      <c r="D16" s="1">
        <v>2026</v>
      </c>
      <c r="E16" t="s">
        <v>40</v>
      </c>
    </row>
    <row r="17" spans="1:5" ht="15.75" x14ac:dyDescent="0.25">
      <c r="A17" s="4" t="s">
        <v>22</v>
      </c>
      <c r="B17" s="8" t="s">
        <v>13</v>
      </c>
      <c r="C17" s="26">
        <v>186965</v>
      </c>
      <c r="D17" s="1">
        <v>2026</v>
      </c>
      <c r="E17" t="s">
        <v>40</v>
      </c>
    </row>
    <row r="18" spans="1:5" x14ac:dyDescent="0.25">
      <c r="A18" s="4" t="s">
        <v>24</v>
      </c>
      <c r="B18" s="8" t="s">
        <v>28</v>
      </c>
      <c r="C18" s="27">
        <v>329</v>
      </c>
      <c r="D18" s="1">
        <v>2026</v>
      </c>
      <c r="E18" t="s">
        <v>40</v>
      </c>
    </row>
    <row r="19" spans="1:5" x14ac:dyDescent="0.25">
      <c r="A19" s="4" t="s">
        <v>24</v>
      </c>
      <c r="B19" s="8" t="s">
        <v>11</v>
      </c>
      <c r="C19" s="27">
        <v>315</v>
      </c>
      <c r="D19" s="1">
        <v>2026</v>
      </c>
      <c r="E19" t="s">
        <v>40</v>
      </c>
    </row>
    <row r="20" spans="1:5" x14ac:dyDescent="0.25">
      <c r="A20" s="4" t="s">
        <v>25</v>
      </c>
      <c r="B20" s="8" t="s">
        <v>8</v>
      </c>
      <c r="C20" s="14">
        <v>97</v>
      </c>
      <c r="D20" s="1">
        <v>2026</v>
      </c>
      <c r="E20" t="s">
        <v>40</v>
      </c>
    </row>
    <row r="21" spans="1:5" x14ac:dyDescent="0.25">
      <c r="A21" s="4" t="s">
        <v>26</v>
      </c>
      <c r="B21" s="8" t="s">
        <v>27</v>
      </c>
      <c r="C21" s="14">
        <v>1593</v>
      </c>
      <c r="D21" s="1">
        <v>2026</v>
      </c>
      <c r="E21" t="s">
        <v>40</v>
      </c>
    </row>
    <row r="22" spans="1:5" x14ac:dyDescent="0.25">
      <c r="A22" s="4"/>
      <c r="B22" s="8"/>
      <c r="C22" s="14"/>
      <c r="D22" s="1"/>
    </row>
    <row r="23" spans="1:5" x14ac:dyDescent="0.25">
      <c r="A23" s="1" t="s">
        <v>14</v>
      </c>
      <c r="B23" s="4" t="s">
        <v>49</v>
      </c>
      <c r="C23" s="14"/>
      <c r="D23" s="1">
        <v>2026</v>
      </c>
      <c r="E23" t="s">
        <v>40</v>
      </c>
    </row>
    <row r="24" spans="1:5" ht="15.75" x14ac:dyDescent="0.25">
      <c r="A24" s="4" t="s">
        <v>24</v>
      </c>
      <c r="B24" s="21" t="s">
        <v>42</v>
      </c>
      <c r="C24" s="22">
        <v>36.71</v>
      </c>
      <c r="D24" s="1">
        <v>2026</v>
      </c>
      <c r="E24" t="s">
        <v>40</v>
      </c>
    </row>
    <row r="25" spans="1:5" ht="15.75" x14ac:dyDescent="0.25">
      <c r="A25" s="4" t="s">
        <v>24</v>
      </c>
      <c r="B25" s="21" t="s">
        <v>43</v>
      </c>
      <c r="C25" s="23">
        <v>2313</v>
      </c>
      <c r="D25" s="1">
        <v>2026</v>
      </c>
      <c r="E25" t="s">
        <v>40</v>
      </c>
    </row>
    <row r="26" spans="1:5" ht="15.75" x14ac:dyDescent="0.25">
      <c r="A26" s="4" t="s">
        <v>24</v>
      </c>
      <c r="B26" s="21" t="s">
        <v>44</v>
      </c>
      <c r="C26" s="22">
        <v>7.34</v>
      </c>
      <c r="D26" s="1">
        <v>2026</v>
      </c>
      <c r="E26" t="s">
        <v>40</v>
      </c>
    </row>
    <row r="27" spans="1:5" ht="15.75" x14ac:dyDescent="0.25">
      <c r="A27" s="4" t="s">
        <v>24</v>
      </c>
      <c r="B27" s="21" t="s">
        <v>45</v>
      </c>
      <c r="C27" s="22">
        <v>6.7</v>
      </c>
      <c r="D27" s="1">
        <v>2026</v>
      </c>
      <c r="E27" t="s">
        <v>40</v>
      </c>
    </row>
    <row r="28" spans="1:5" ht="15.75" x14ac:dyDescent="0.25">
      <c r="A28" s="4" t="s">
        <v>24</v>
      </c>
      <c r="B28" s="21" t="s">
        <v>46</v>
      </c>
      <c r="C28" s="23">
        <v>26</v>
      </c>
      <c r="D28" s="1">
        <v>2026</v>
      </c>
      <c r="E28" t="s">
        <v>40</v>
      </c>
    </row>
    <row r="29" spans="1:5" ht="15.75" x14ac:dyDescent="0.25">
      <c r="A29" s="4" t="s">
        <v>24</v>
      </c>
      <c r="B29" s="21" t="s">
        <v>47</v>
      </c>
      <c r="C29" s="22">
        <v>8.25</v>
      </c>
      <c r="D29" s="1">
        <v>2026</v>
      </c>
      <c r="E29" t="s">
        <v>40</v>
      </c>
    </row>
    <row r="30" spans="1:5" x14ac:dyDescent="0.25">
      <c r="A30" s="4"/>
      <c r="B30" s="8"/>
      <c r="C30" s="14"/>
      <c r="D30" s="1"/>
    </row>
    <row r="31" spans="1:5" x14ac:dyDescent="0.25">
      <c r="A31" s="10" t="s">
        <v>10</v>
      </c>
      <c r="B31" s="1" t="s">
        <v>33</v>
      </c>
      <c r="C31" s="17">
        <v>166989266.06999999</v>
      </c>
      <c r="D31" s="1">
        <v>2026</v>
      </c>
      <c r="E31" s="10" t="s">
        <v>40</v>
      </c>
    </row>
    <row r="32" spans="1:5" x14ac:dyDescent="0.25">
      <c r="A32" s="10" t="s">
        <v>10</v>
      </c>
      <c r="B32" s="1" t="s">
        <v>34</v>
      </c>
      <c r="C32" s="17">
        <v>50383607.340000004</v>
      </c>
      <c r="D32" s="1">
        <v>2026</v>
      </c>
      <c r="E32" s="10" t="s">
        <v>40</v>
      </c>
    </row>
    <row r="33" spans="1:5" x14ac:dyDescent="0.25">
      <c r="A33" s="10" t="s">
        <v>10</v>
      </c>
      <c r="B33" s="1" t="s">
        <v>35</v>
      </c>
      <c r="C33" s="17">
        <v>16084017.119999999</v>
      </c>
      <c r="D33" s="1">
        <v>2026</v>
      </c>
      <c r="E33" s="10" t="s">
        <v>40</v>
      </c>
    </row>
    <row r="34" spans="1:5" x14ac:dyDescent="0.25">
      <c r="A34" s="10" t="s">
        <v>10</v>
      </c>
      <c r="B34" s="1" t="s">
        <v>36</v>
      </c>
      <c r="C34" s="17">
        <v>1244957.27</v>
      </c>
      <c r="D34" s="1">
        <v>2026</v>
      </c>
      <c r="E34" s="10" t="s">
        <v>40</v>
      </c>
    </row>
    <row r="35" spans="1:5" x14ac:dyDescent="0.25">
      <c r="A35" s="10" t="s">
        <v>10</v>
      </c>
      <c r="B35" s="1" t="s">
        <v>37</v>
      </c>
      <c r="C35" s="17">
        <v>108900</v>
      </c>
      <c r="D35" s="1">
        <v>2026</v>
      </c>
      <c r="E35" s="10" t="s">
        <v>40</v>
      </c>
    </row>
    <row r="36" spans="1:5" x14ac:dyDescent="0.25">
      <c r="A36" s="10" t="s">
        <v>10</v>
      </c>
      <c r="B36" s="1" t="s">
        <v>41</v>
      </c>
      <c r="C36" s="17">
        <v>107354745</v>
      </c>
      <c r="D36" s="1">
        <v>2026</v>
      </c>
      <c r="E36" s="10" t="s">
        <v>40</v>
      </c>
    </row>
    <row r="37" spans="1:5" x14ac:dyDescent="0.25">
      <c r="A37" s="10" t="s">
        <v>10</v>
      </c>
      <c r="B37" s="1" t="s">
        <v>38</v>
      </c>
      <c r="C37" s="17">
        <v>724335.83</v>
      </c>
      <c r="D37" s="1">
        <v>2026</v>
      </c>
      <c r="E37" s="10" t="s">
        <v>40</v>
      </c>
    </row>
    <row r="38" spans="1:5" x14ac:dyDescent="0.25">
      <c r="A38" s="11" t="s">
        <v>48</v>
      </c>
      <c r="B38" s="1"/>
      <c r="C38" s="17">
        <v>342889828.63</v>
      </c>
      <c r="D38" s="18"/>
      <c r="E38" s="10"/>
    </row>
    <row r="39" spans="1:5" x14ac:dyDescent="0.25">
      <c r="A39" s="1"/>
      <c r="B39" s="1"/>
      <c r="C39" s="2"/>
      <c r="D39" s="3"/>
    </row>
    <row r="40" spans="1:5" x14ac:dyDescent="0.25">
      <c r="A40" s="1" t="s">
        <v>14</v>
      </c>
      <c r="B40" s="1" t="s">
        <v>15</v>
      </c>
      <c r="C40" s="2" t="s">
        <v>16</v>
      </c>
      <c r="D40" s="3" t="s">
        <v>17</v>
      </c>
    </row>
    <row r="41" spans="1:5" x14ac:dyDescent="0.25">
      <c r="A41" s="4" t="s">
        <v>12</v>
      </c>
      <c r="B41" s="5" t="s">
        <v>5</v>
      </c>
      <c r="C41" s="6">
        <v>0</v>
      </c>
      <c r="D41" s="1">
        <v>2025</v>
      </c>
      <c r="E41" t="s">
        <v>40</v>
      </c>
    </row>
    <row r="42" spans="1:5" x14ac:dyDescent="0.25">
      <c r="A42" s="4" t="s">
        <v>12</v>
      </c>
      <c r="B42" s="1" t="s">
        <v>0</v>
      </c>
      <c r="C42" s="7">
        <v>0</v>
      </c>
      <c r="D42" s="1">
        <v>2025</v>
      </c>
      <c r="E42" t="s">
        <v>40</v>
      </c>
    </row>
    <row r="43" spans="1:5" x14ac:dyDescent="0.25">
      <c r="A43" s="4" t="s">
        <v>12</v>
      </c>
      <c r="B43" s="1" t="s">
        <v>9</v>
      </c>
      <c r="C43" s="6">
        <f>632+720+894</f>
        <v>2246</v>
      </c>
      <c r="D43" s="1">
        <v>2025</v>
      </c>
      <c r="E43" t="s">
        <v>40</v>
      </c>
    </row>
    <row r="44" spans="1:5" x14ac:dyDescent="0.25">
      <c r="A44" s="4" t="s">
        <v>12</v>
      </c>
      <c r="B44" s="1" t="s">
        <v>6</v>
      </c>
      <c r="C44" s="6">
        <f>943+1028+1107</f>
        <v>3078</v>
      </c>
      <c r="D44" s="1">
        <v>2025</v>
      </c>
      <c r="E44" t="s">
        <v>40</v>
      </c>
    </row>
    <row r="45" spans="1:5" x14ac:dyDescent="0.25">
      <c r="A45" s="4" t="s">
        <v>12</v>
      </c>
      <c r="B45" s="1" t="s">
        <v>1</v>
      </c>
      <c r="C45" s="6">
        <f>1093+1011+874</f>
        <v>2978</v>
      </c>
      <c r="D45" s="1">
        <v>2025</v>
      </c>
      <c r="E45" t="s">
        <v>40</v>
      </c>
    </row>
    <row r="46" spans="1:5" x14ac:dyDescent="0.25">
      <c r="A46" s="4" t="s">
        <v>12</v>
      </c>
      <c r="B46" s="1" t="s">
        <v>13</v>
      </c>
      <c r="C46" s="25">
        <f>SUM(C41:C45)</f>
        <v>8302</v>
      </c>
      <c r="D46" s="1">
        <v>2025</v>
      </c>
      <c r="E46" t="s">
        <v>40</v>
      </c>
    </row>
    <row r="47" spans="1:5" x14ac:dyDescent="0.25">
      <c r="A47" s="4" t="s">
        <v>18</v>
      </c>
      <c r="B47" s="8" t="s">
        <v>2</v>
      </c>
      <c r="C47" s="7">
        <f>652+732+609</f>
        <v>1993</v>
      </c>
      <c r="D47" s="1">
        <v>2025</v>
      </c>
      <c r="E47" t="s">
        <v>40</v>
      </c>
    </row>
    <row r="48" spans="1:5" x14ac:dyDescent="0.25">
      <c r="A48" s="4" t="s">
        <v>18</v>
      </c>
      <c r="B48" s="8" t="s">
        <v>3</v>
      </c>
      <c r="C48" s="7">
        <f>43+43+54</f>
        <v>140</v>
      </c>
      <c r="D48" s="1">
        <v>2025</v>
      </c>
      <c r="E48" t="s">
        <v>40</v>
      </c>
    </row>
    <row r="49" spans="1:5" x14ac:dyDescent="0.25">
      <c r="A49" s="4" t="s">
        <v>18</v>
      </c>
      <c r="B49" s="8" t="s">
        <v>7</v>
      </c>
      <c r="C49" s="7">
        <f>24+31+28</f>
        <v>83</v>
      </c>
      <c r="D49" s="1">
        <v>2025</v>
      </c>
      <c r="E49" t="s">
        <v>40</v>
      </c>
    </row>
    <row r="50" spans="1:5" x14ac:dyDescent="0.25">
      <c r="A50" s="4" t="s">
        <v>18</v>
      </c>
      <c r="B50" s="8" t="s">
        <v>13</v>
      </c>
      <c r="C50" s="25">
        <f>SUM(C47:C49)</f>
        <v>2216</v>
      </c>
      <c r="D50" s="1">
        <v>2025</v>
      </c>
      <c r="E50" t="s">
        <v>40</v>
      </c>
    </row>
    <row r="51" spans="1:5" x14ac:dyDescent="0.25">
      <c r="A51" s="4" t="s">
        <v>19</v>
      </c>
      <c r="B51" s="8" t="s">
        <v>20</v>
      </c>
      <c r="C51" s="7">
        <v>9</v>
      </c>
      <c r="D51" s="1">
        <v>2025</v>
      </c>
      <c r="E51" t="s">
        <v>40</v>
      </c>
    </row>
    <row r="52" spans="1:5" x14ac:dyDescent="0.25">
      <c r="A52" s="4" t="s">
        <v>19</v>
      </c>
      <c r="B52" s="8" t="s">
        <v>21</v>
      </c>
      <c r="C52" s="7">
        <v>1</v>
      </c>
      <c r="D52" s="1">
        <v>2025</v>
      </c>
      <c r="E52" t="s">
        <v>40</v>
      </c>
    </row>
    <row r="53" spans="1:5" x14ac:dyDescent="0.25">
      <c r="A53" s="4" t="s">
        <v>22</v>
      </c>
      <c r="B53" s="8" t="s">
        <v>23</v>
      </c>
      <c r="C53" s="7">
        <f>5747+6670+6737</f>
        <v>19154</v>
      </c>
      <c r="D53" s="1">
        <v>2025</v>
      </c>
      <c r="E53" t="s">
        <v>40</v>
      </c>
    </row>
    <row r="54" spans="1:5" x14ac:dyDescent="0.25">
      <c r="A54" s="4" t="s">
        <v>22</v>
      </c>
      <c r="B54" s="8" t="s">
        <v>4</v>
      </c>
      <c r="C54" s="7">
        <f>41591+73471+58280</f>
        <v>173342</v>
      </c>
      <c r="D54" s="1">
        <v>2025</v>
      </c>
      <c r="E54" t="s">
        <v>40</v>
      </c>
    </row>
    <row r="55" spans="1:5" ht="15.75" x14ac:dyDescent="0.25">
      <c r="A55" s="4" t="s">
        <v>22</v>
      </c>
      <c r="B55" s="8" t="s">
        <v>13</v>
      </c>
      <c r="C55" s="26">
        <f>SUM(C53:C54)</f>
        <v>192496</v>
      </c>
      <c r="D55" s="1">
        <v>2025</v>
      </c>
      <c r="E55" t="s">
        <v>40</v>
      </c>
    </row>
    <row r="56" spans="1:5" x14ac:dyDescent="0.25">
      <c r="A56" s="4" t="s">
        <v>24</v>
      </c>
      <c r="B56" s="8" t="s">
        <v>28</v>
      </c>
      <c r="C56" s="27">
        <f>111+116+131</f>
        <v>358</v>
      </c>
      <c r="D56" s="1">
        <v>2025</v>
      </c>
      <c r="E56" t="s">
        <v>40</v>
      </c>
    </row>
    <row r="57" spans="1:5" x14ac:dyDescent="0.25">
      <c r="A57" s="4" t="s">
        <v>24</v>
      </c>
      <c r="B57" s="8" t="s">
        <v>11</v>
      </c>
      <c r="C57" s="27">
        <f>92+110+130</f>
        <v>332</v>
      </c>
      <c r="D57" s="1">
        <v>2025</v>
      </c>
      <c r="E57" t="s">
        <v>40</v>
      </c>
    </row>
    <row r="58" spans="1:5" x14ac:dyDescent="0.25">
      <c r="A58" s="4" t="s">
        <v>25</v>
      </c>
      <c r="B58" s="8" t="s">
        <v>8</v>
      </c>
      <c r="C58" s="14">
        <v>101</v>
      </c>
      <c r="D58" s="1">
        <v>2025</v>
      </c>
      <c r="E58" t="s">
        <v>40</v>
      </c>
    </row>
    <row r="59" spans="1:5" x14ac:dyDescent="0.25">
      <c r="A59" s="4" t="s">
        <v>26</v>
      </c>
      <c r="B59" s="8" t="s">
        <v>27</v>
      </c>
      <c r="C59" s="14">
        <v>1746</v>
      </c>
      <c r="D59" s="1">
        <v>2025</v>
      </c>
      <c r="E59" t="s">
        <v>40</v>
      </c>
    </row>
    <row r="60" spans="1:5" x14ac:dyDescent="0.25">
      <c r="A60" s="4"/>
      <c r="B60" s="8"/>
      <c r="C60" s="14"/>
      <c r="D60" s="1"/>
    </row>
    <row r="61" spans="1:5" x14ac:dyDescent="0.25">
      <c r="A61" s="1" t="s">
        <v>14</v>
      </c>
      <c r="B61" s="4" t="s">
        <v>49</v>
      </c>
      <c r="C61" s="14"/>
      <c r="D61" s="1">
        <v>2025</v>
      </c>
      <c r="E61" t="s">
        <v>40</v>
      </c>
    </row>
    <row r="62" spans="1:5" ht="15.75" x14ac:dyDescent="0.25">
      <c r="A62" s="4" t="s">
        <v>24</v>
      </c>
      <c r="B62" s="21" t="s">
        <v>42</v>
      </c>
      <c r="C62" s="22">
        <v>34.25</v>
      </c>
      <c r="D62" s="1">
        <v>2025</v>
      </c>
      <c r="E62" t="s">
        <v>40</v>
      </c>
    </row>
    <row r="63" spans="1:5" ht="15.75" x14ac:dyDescent="0.25">
      <c r="A63" s="4" t="s">
        <v>24</v>
      </c>
      <c r="B63" s="21" t="s">
        <v>43</v>
      </c>
      <c r="C63" s="23">
        <v>2250</v>
      </c>
      <c r="D63" s="1">
        <v>2025</v>
      </c>
      <c r="E63" t="s">
        <v>40</v>
      </c>
    </row>
    <row r="64" spans="1:5" ht="15.75" x14ac:dyDescent="0.25">
      <c r="A64" s="4" t="s">
        <v>24</v>
      </c>
      <c r="B64" s="21" t="s">
        <v>44</v>
      </c>
      <c r="C64" s="22">
        <v>6.78</v>
      </c>
      <c r="D64" s="1">
        <v>2025</v>
      </c>
      <c r="E64" t="s">
        <v>40</v>
      </c>
    </row>
    <row r="65" spans="1:5" ht="15.75" x14ac:dyDescent="0.25">
      <c r="A65" s="4" t="s">
        <v>24</v>
      </c>
      <c r="B65" s="21" t="s">
        <v>45</v>
      </c>
      <c r="C65" s="22">
        <v>7.06</v>
      </c>
      <c r="D65" s="1">
        <v>2025</v>
      </c>
      <c r="E65" t="s">
        <v>40</v>
      </c>
    </row>
    <row r="66" spans="1:5" ht="15.75" x14ac:dyDescent="0.25">
      <c r="A66" s="4" t="s">
        <v>24</v>
      </c>
      <c r="B66" s="21" t="s">
        <v>46</v>
      </c>
      <c r="C66" s="23">
        <v>17</v>
      </c>
      <c r="D66" s="1">
        <v>2025</v>
      </c>
      <c r="E66" t="s">
        <v>40</v>
      </c>
    </row>
    <row r="67" spans="1:5" ht="15.75" x14ac:dyDescent="0.25">
      <c r="A67" s="4" t="s">
        <v>24</v>
      </c>
      <c r="B67" s="21" t="s">
        <v>47</v>
      </c>
      <c r="C67" s="22">
        <v>5.12</v>
      </c>
      <c r="D67" s="1">
        <v>2025</v>
      </c>
      <c r="E67" t="s">
        <v>40</v>
      </c>
    </row>
    <row r="68" spans="1:5" x14ac:dyDescent="0.25">
      <c r="A68" s="4"/>
      <c r="B68" s="8"/>
      <c r="C68" s="14"/>
      <c r="D68" s="1"/>
    </row>
    <row r="69" spans="1:5" x14ac:dyDescent="0.25">
      <c r="A69" s="10" t="s">
        <v>10</v>
      </c>
      <c r="B69" s="1" t="s">
        <v>33</v>
      </c>
      <c r="C69" s="17">
        <v>117064652.73</v>
      </c>
      <c r="D69" s="1">
        <v>2025</v>
      </c>
      <c r="E69" s="10" t="s">
        <v>40</v>
      </c>
    </row>
    <row r="70" spans="1:5" x14ac:dyDescent="0.25">
      <c r="A70" s="10" t="s">
        <v>10</v>
      </c>
      <c r="B70" s="1" t="s">
        <v>34</v>
      </c>
      <c r="C70" s="17">
        <v>30284865.739999998</v>
      </c>
      <c r="D70" s="1">
        <v>2025</v>
      </c>
      <c r="E70" s="10" t="s">
        <v>40</v>
      </c>
    </row>
    <row r="71" spans="1:5" x14ac:dyDescent="0.25">
      <c r="A71" s="10" t="s">
        <v>10</v>
      </c>
      <c r="B71" s="1" t="s">
        <v>35</v>
      </c>
      <c r="C71" s="17">
        <v>18662104.510000002</v>
      </c>
      <c r="D71" s="1">
        <v>2025</v>
      </c>
      <c r="E71" s="10" t="s">
        <v>40</v>
      </c>
    </row>
    <row r="72" spans="1:5" x14ac:dyDescent="0.25">
      <c r="A72" s="10" t="s">
        <v>10</v>
      </c>
      <c r="B72" s="1" t="s">
        <v>36</v>
      </c>
      <c r="C72" s="17">
        <v>315000</v>
      </c>
      <c r="D72" s="1">
        <v>2025</v>
      </c>
      <c r="E72" s="10" t="s">
        <v>40</v>
      </c>
    </row>
    <row r="73" spans="1:5" x14ac:dyDescent="0.25">
      <c r="A73" s="10" t="s">
        <v>10</v>
      </c>
      <c r="B73" s="1" t="s">
        <v>37</v>
      </c>
      <c r="C73" s="17">
        <v>272260</v>
      </c>
      <c r="D73" s="1">
        <v>2025</v>
      </c>
      <c r="E73" s="10" t="s">
        <v>40</v>
      </c>
    </row>
    <row r="74" spans="1:5" x14ac:dyDescent="0.25">
      <c r="A74" s="10" t="s">
        <v>10</v>
      </c>
      <c r="B74" s="1" t="s">
        <v>41</v>
      </c>
      <c r="C74" s="17">
        <v>148065583.38999999</v>
      </c>
      <c r="D74" s="1">
        <v>2025</v>
      </c>
      <c r="E74" s="10" t="s">
        <v>40</v>
      </c>
    </row>
    <row r="75" spans="1:5" x14ac:dyDescent="0.25">
      <c r="A75" s="10" t="s">
        <v>10</v>
      </c>
      <c r="B75" s="1" t="s">
        <v>38</v>
      </c>
      <c r="C75" s="17">
        <v>240000</v>
      </c>
      <c r="D75" s="1">
        <v>2025</v>
      </c>
      <c r="E75" s="10" t="s">
        <v>40</v>
      </c>
    </row>
    <row r="76" spans="1:5" x14ac:dyDescent="0.25">
      <c r="A76" s="11" t="s">
        <v>48</v>
      </c>
      <c r="B76" s="1"/>
      <c r="C76" s="17">
        <f>SUM(C69:C75)</f>
        <v>314904466.37</v>
      </c>
      <c r="D76" s="18"/>
      <c r="E76" s="10"/>
    </row>
    <row r="78" spans="1:5" x14ac:dyDescent="0.25">
      <c r="A78" s="1" t="s">
        <v>14</v>
      </c>
      <c r="B78" s="1" t="s">
        <v>15</v>
      </c>
      <c r="C78" s="2" t="s">
        <v>16</v>
      </c>
      <c r="D78" s="3" t="s">
        <v>17</v>
      </c>
    </row>
    <row r="79" spans="1:5" x14ac:dyDescent="0.25">
      <c r="A79" s="4" t="s">
        <v>12</v>
      </c>
      <c r="B79" s="5" t="s">
        <v>5</v>
      </c>
      <c r="C79" s="6">
        <v>0</v>
      </c>
      <c r="D79" s="1">
        <v>2024</v>
      </c>
      <c r="E79" t="s">
        <v>40</v>
      </c>
    </row>
    <row r="80" spans="1:5" x14ac:dyDescent="0.25">
      <c r="A80" s="4" t="s">
        <v>12</v>
      </c>
      <c r="B80" s="1" t="s">
        <v>0</v>
      </c>
      <c r="C80" s="7">
        <v>0</v>
      </c>
      <c r="D80" s="1">
        <v>2024</v>
      </c>
      <c r="E80" t="s">
        <v>40</v>
      </c>
    </row>
    <row r="81" spans="1:5" x14ac:dyDescent="0.25">
      <c r="A81" s="4" t="s">
        <v>12</v>
      </c>
      <c r="B81" s="1" t="s">
        <v>9</v>
      </c>
      <c r="C81" s="6">
        <v>1477</v>
      </c>
      <c r="D81" s="1">
        <v>2024</v>
      </c>
      <c r="E81" t="s">
        <v>40</v>
      </c>
    </row>
    <row r="82" spans="1:5" x14ac:dyDescent="0.25">
      <c r="A82" s="4" t="s">
        <v>12</v>
      </c>
      <c r="B82" s="1" t="s">
        <v>6</v>
      </c>
      <c r="C82" s="6">
        <v>2603</v>
      </c>
      <c r="D82" s="1">
        <v>2024</v>
      </c>
      <c r="E82" t="s">
        <v>40</v>
      </c>
    </row>
    <row r="83" spans="1:5" x14ac:dyDescent="0.25">
      <c r="A83" s="4" t="s">
        <v>12</v>
      </c>
      <c r="B83" s="1" t="s">
        <v>1</v>
      </c>
      <c r="C83" s="6">
        <v>2149</v>
      </c>
      <c r="D83" s="1">
        <v>2024</v>
      </c>
      <c r="E83" t="s">
        <v>40</v>
      </c>
    </row>
    <row r="84" spans="1:5" x14ac:dyDescent="0.25">
      <c r="A84" s="4" t="s">
        <v>12</v>
      </c>
      <c r="B84" s="1" t="s">
        <v>13</v>
      </c>
      <c r="C84" s="7">
        <f>SUM(C79:C83)</f>
        <v>6229</v>
      </c>
      <c r="D84" s="1">
        <v>2024</v>
      </c>
      <c r="E84" t="s">
        <v>40</v>
      </c>
    </row>
    <row r="85" spans="1:5" x14ac:dyDescent="0.25">
      <c r="A85" s="4" t="s">
        <v>18</v>
      </c>
      <c r="B85" s="8" t="s">
        <v>2</v>
      </c>
      <c r="C85" s="7">
        <v>2264</v>
      </c>
      <c r="D85" s="1">
        <v>2024</v>
      </c>
      <c r="E85" t="s">
        <v>40</v>
      </c>
    </row>
    <row r="86" spans="1:5" x14ac:dyDescent="0.25">
      <c r="A86" s="4" t="s">
        <v>18</v>
      </c>
      <c r="B86" s="8" t="s">
        <v>3</v>
      </c>
      <c r="C86" s="7">
        <v>128</v>
      </c>
      <c r="D86" s="1">
        <v>2024</v>
      </c>
      <c r="E86" t="s">
        <v>40</v>
      </c>
    </row>
    <row r="87" spans="1:5" x14ac:dyDescent="0.25">
      <c r="A87" s="4" t="s">
        <v>18</v>
      </c>
      <c r="B87" s="8" t="s">
        <v>7</v>
      </c>
      <c r="C87" s="7">
        <v>79</v>
      </c>
      <c r="D87" s="1">
        <v>2024</v>
      </c>
      <c r="E87" t="s">
        <v>40</v>
      </c>
    </row>
    <row r="88" spans="1:5" x14ac:dyDescent="0.25">
      <c r="A88" s="4" t="s">
        <v>18</v>
      </c>
      <c r="B88" s="8" t="s">
        <v>13</v>
      </c>
      <c r="C88" s="7">
        <f>SUM(C85:C87)</f>
        <v>2471</v>
      </c>
      <c r="D88" s="1">
        <v>2024</v>
      </c>
      <c r="E88" t="s">
        <v>40</v>
      </c>
    </row>
    <row r="89" spans="1:5" x14ac:dyDescent="0.25">
      <c r="A89" s="4" t="s">
        <v>19</v>
      </c>
      <c r="B89" s="8" t="s">
        <v>20</v>
      </c>
      <c r="C89" s="7">
        <v>0</v>
      </c>
      <c r="D89" s="1">
        <v>2024</v>
      </c>
      <c r="E89" t="s">
        <v>40</v>
      </c>
    </row>
    <row r="90" spans="1:5" x14ac:dyDescent="0.25">
      <c r="A90" s="4" t="s">
        <v>19</v>
      </c>
      <c r="B90" s="8" t="s">
        <v>21</v>
      </c>
      <c r="C90" s="7">
        <v>0</v>
      </c>
      <c r="D90" s="1">
        <v>2024</v>
      </c>
      <c r="E90" t="s">
        <v>40</v>
      </c>
    </row>
    <row r="91" spans="1:5" x14ac:dyDescent="0.25">
      <c r="A91" s="4" t="s">
        <v>22</v>
      </c>
      <c r="B91" s="8" t="s">
        <v>23</v>
      </c>
      <c r="C91" s="7">
        <v>4748</v>
      </c>
      <c r="D91" s="1">
        <v>2024</v>
      </c>
      <c r="E91" t="s">
        <v>40</v>
      </c>
    </row>
    <row r="92" spans="1:5" x14ac:dyDescent="0.25">
      <c r="A92" s="4" t="s">
        <v>22</v>
      </c>
      <c r="B92" s="8" t="s">
        <v>4</v>
      </c>
      <c r="C92" s="7">
        <v>199991</v>
      </c>
      <c r="D92" s="1">
        <v>2024</v>
      </c>
      <c r="E92" t="s">
        <v>40</v>
      </c>
    </row>
    <row r="93" spans="1:5" x14ac:dyDescent="0.25">
      <c r="A93" s="4" t="s">
        <v>22</v>
      </c>
      <c r="B93" s="8" t="s">
        <v>13</v>
      </c>
      <c r="C93" s="19">
        <f>SUM(C91:C92)</f>
        <v>204739</v>
      </c>
      <c r="D93" s="1">
        <v>2024</v>
      </c>
      <c r="E93" t="s">
        <v>40</v>
      </c>
    </row>
    <row r="94" spans="1:5" x14ac:dyDescent="0.25">
      <c r="A94" s="4" t="s">
        <v>24</v>
      </c>
      <c r="B94" s="8" t="s">
        <v>28</v>
      </c>
      <c r="C94" s="15">
        <v>338</v>
      </c>
      <c r="D94" s="1">
        <v>2024</v>
      </c>
      <c r="E94" t="s">
        <v>40</v>
      </c>
    </row>
    <row r="95" spans="1:5" x14ac:dyDescent="0.25">
      <c r="A95" s="4" t="s">
        <v>24</v>
      </c>
      <c r="B95" s="8" t="s">
        <v>11</v>
      </c>
      <c r="C95" s="15">
        <v>330</v>
      </c>
      <c r="D95" s="1">
        <v>2024</v>
      </c>
      <c r="E95" t="s">
        <v>40</v>
      </c>
    </row>
    <row r="96" spans="1:5" x14ac:dyDescent="0.25">
      <c r="A96" s="4" t="s">
        <v>25</v>
      </c>
      <c r="B96" s="8" t="s">
        <v>8</v>
      </c>
      <c r="C96" s="14">
        <v>116</v>
      </c>
      <c r="D96" s="1">
        <v>2024</v>
      </c>
      <c r="E96" t="s">
        <v>40</v>
      </c>
    </row>
    <row r="97" spans="1:5" x14ac:dyDescent="0.25">
      <c r="A97" s="4" t="s">
        <v>26</v>
      </c>
      <c r="B97" s="8" t="s">
        <v>27</v>
      </c>
      <c r="C97" s="14">
        <v>1485</v>
      </c>
      <c r="D97" s="1">
        <v>2024</v>
      </c>
      <c r="E97" t="s">
        <v>40</v>
      </c>
    </row>
    <row r="98" spans="1:5" x14ac:dyDescent="0.25">
      <c r="A98" s="4"/>
      <c r="B98" s="8"/>
      <c r="C98" s="14"/>
      <c r="D98" s="1"/>
    </row>
    <row r="99" spans="1:5" ht="20.100000000000001" customHeight="1" x14ac:dyDescent="0.25">
      <c r="A99" s="1" t="s">
        <v>14</v>
      </c>
      <c r="B99" s="4" t="s">
        <v>49</v>
      </c>
      <c r="C99" s="14" t="s">
        <v>50</v>
      </c>
      <c r="D99" s="1">
        <v>2024</v>
      </c>
      <c r="E99" t="s">
        <v>40</v>
      </c>
    </row>
    <row r="100" spans="1:5" ht="15.75" x14ac:dyDescent="0.25">
      <c r="A100" s="4" t="s">
        <v>24</v>
      </c>
      <c r="B100" s="21" t="s">
        <v>42</v>
      </c>
      <c r="C100" s="22">
        <v>55.917312661498705</v>
      </c>
      <c r="D100" s="1">
        <v>2024</v>
      </c>
      <c r="E100" t="s">
        <v>40</v>
      </c>
    </row>
    <row r="101" spans="1:5" ht="15.75" x14ac:dyDescent="0.25">
      <c r="A101" s="4" t="s">
        <v>24</v>
      </c>
      <c r="B101" s="21" t="s">
        <v>43</v>
      </c>
      <c r="C101" s="23">
        <v>2164</v>
      </c>
      <c r="D101" s="1">
        <v>2024</v>
      </c>
      <c r="E101" t="s">
        <v>40</v>
      </c>
    </row>
    <row r="102" spans="1:5" ht="15.75" x14ac:dyDescent="0.25">
      <c r="A102" s="4" t="s">
        <v>24</v>
      </c>
      <c r="B102" s="21" t="s">
        <v>44</v>
      </c>
      <c r="C102" s="22">
        <v>6.5575757575757576</v>
      </c>
      <c r="D102" s="1">
        <v>2024</v>
      </c>
      <c r="E102" t="s">
        <v>40</v>
      </c>
    </row>
    <row r="103" spans="1:5" ht="15.75" x14ac:dyDescent="0.25">
      <c r="A103" s="4" t="s">
        <v>24</v>
      </c>
      <c r="B103" s="21" t="s">
        <v>45</v>
      </c>
      <c r="C103" s="22">
        <v>7.0212765957446805</v>
      </c>
      <c r="D103" s="1">
        <v>2024</v>
      </c>
      <c r="E103" t="s">
        <v>40</v>
      </c>
    </row>
    <row r="104" spans="1:5" ht="15.75" x14ac:dyDescent="0.25">
      <c r="A104" s="4" t="s">
        <v>24</v>
      </c>
      <c r="B104" s="21" t="s">
        <v>46</v>
      </c>
      <c r="C104" s="23">
        <v>16</v>
      </c>
      <c r="D104" s="1">
        <v>2024</v>
      </c>
      <c r="E104" t="s">
        <v>40</v>
      </c>
    </row>
    <row r="105" spans="1:5" ht="15.75" x14ac:dyDescent="0.25">
      <c r="A105" s="4" t="s">
        <v>24</v>
      </c>
      <c r="B105" s="21" t="s">
        <v>47</v>
      </c>
      <c r="C105" s="22">
        <v>4.8484848484848486</v>
      </c>
      <c r="D105" s="1">
        <v>2024</v>
      </c>
      <c r="E105" t="s">
        <v>40</v>
      </c>
    </row>
    <row r="106" spans="1:5" x14ac:dyDescent="0.25">
      <c r="A106" s="4"/>
      <c r="B106" s="8"/>
      <c r="C106" s="14"/>
      <c r="D106" s="1"/>
    </row>
    <row r="107" spans="1:5" x14ac:dyDescent="0.25">
      <c r="A107" s="10" t="s">
        <v>10</v>
      </c>
      <c r="B107" s="1" t="s">
        <v>33</v>
      </c>
      <c r="C107" s="17">
        <v>139241028.46000001</v>
      </c>
      <c r="D107" s="11">
        <v>2024</v>
      </c>
      <c r="E107" s="10" t="s">
        <v>40</v>
      </c>
    </row>
    <row r="108" spans="1:5" x14ac:dyDescent="0.25">
      <c r="A108" s="10" t="s">
        <v>10</v>
      </c>
      <c r="B108" s="1" t="s">
        <v>34</v>
      </c>
      <c r="C108" s="17">
        <v>27744467.109999999</v>
      </c>
      <c r="D108" s="11">
        <v>2024</v>
      </c>
      <c r="E108" s="10" t="s">
        <v>40</v>
      </c>
    </row>
    <row r="109" spans="1:5" x14ac:dyDescent="0.25">
      <c r="A109" s="10" t="s">
        <v>10</v>
      </c>
      <c r="B109" s="1" t="s">
        <v>35</v>
      </c>
      <c r="C109" s="17">
        <v>8558114.2899999991</v>
      </c>
      <c r="D109" s="11">
        <v>2024</v>
      </c>
      <c r="E109" s="10" t="s">
        <v>40</v>
      </c>
    </row>
    <row r="110" spans="1:5" x14ac:dyDescent="0.25">
      <c r="A110" s="10" t="s">
        <v>10</v>
      </c>
      <c r="B110" s="1" t="s">
        <v>36</v>
      </c>
      <c r="C110" s="17">
        <v>524100</v>
      </c>
      <c r="D110" s="11">
        <v>2024</v>
      </c>
      <c r="E110" s="10" t="s">
        <v>40</v>
      </c>
    </row>
    <row r="111" spans="1:5" x14ac:dyDescent="0.25">
      <c r="A111" s="10" t="s">
        <v>10</v>
      </c>
      <c r="B111" s="1" t="s">
        <v>37</v>
      </c>
      <c r="C111" s="17">
        <v>108900</v>
      </c>
      <c r="D111" s="11">
        <v>2024</v>
      </c>
      <c r="E111" s="10" t="s">
        <v>40</v>
      </c>
    </row>
    <row r="112" spans="1:5" x14ac:dyDescent="0.25">
      <c r="A112" s="10" t="s">
        <v>10</v>
      </c>
      <c r="B112" s="1" t="s">
        <v>41</v>
      </c>
      <c r="C112" s="17">
        <v>65532957.450000003</v>
      </c>
      <c r="D112" s="11">
        <v>2024</v>
      </c>
      <c r="E112" s="10" t="s">
        <v>40</v>
      </c>
    </row>
    <row r="113" spans="1:5" x14ac:dyDescent="0.25">
      <c r="A113" s="10" t="s">
        <v>10</v>
      </c>
      <c r="B113" s="1" t="s">
        <v>38</v>
      </c>
      <c r="C113" s="17">
        <v>693503.21</v>
      </c>
      <c r="D113" s="11">
        <v>2024</v>
      </c>
      <c r="E113" s="10" t="s">
        <v>40</v>
      </c>
    </row>
    <row r="114" spans="1:5" x14ac:dyDescent="0.25">
      <c r="A114" s="11" t="s">
        <v>48</v>
      </c>
      <c r="B114" s="1"/>
      <c r="C114" s="20">
        <f>SUM(C107:C113)</f>
        <v>242403070.52000001</v>
      </c>
      <c r="D114" s="18"/>
      <c r="E114" s="10"/>
    </row>
    <row r="117" spans="1:5" x14ac:dyDescent="0.25">
      <c r="A117" s="1" t="s">
        <v>14</v>
      </c>
      <c r="B117" s="1" t="s">
        <v>15</v>
      </c>
      <c r="C117" s="2" t="s">
        <v>16</v>
      </c>
      <c r="D117" s="3" t="s">
        <v>17</v>
      </c>
    </row>
    <row r="118" spans="1:5" x14ac:dyDescent="0.25">
      <c r="A118" s="4" t="s">
        <v>12</v>
      </c>
      <c r="B118" s="5" t="s">
        <v>5</v>
      </c>
      <c r="C118" s="6">
        <v>20738</v>
      </c>
      <c r="D118" s="1">
        <v>2023</v>
      </c>
      <c r="E118" t="s">
        <v>40</v>
      </c>
    </row>
    <row r="119" spans="1:5" x14ac:dyDescent="0.25">
      <c r="A119" s="4" t="s">
        <v>12</v>
      </c>
      <c r="B119" s="1" t="s">
        <v>0</v>
      </c>
      <c r="C119" s="7">
        <f>648+252+43</f>
        <v>943</v>
      </c>
      <c r="D119" s="1">
        <v>2023</v>
      </c>
      <c r="E119" t="s">
        <v>40</v>
      </c>
    </row>
    <row r="120" spans="1:5" x14ac:dyDescent="0.25">
      <c r="A120" s="4" t="s">
        <v>12</v>
      </c>
      <c r="B120" s="1" t="s">
        <v>9</v>
      </c>
      <c r="C120" s="6">
        <v>1340</v>
      </c>
      <c r="D120" s="1">
        <v>2023</v>
      </c>
      <c r="E120" t="s">
        <v>40</v>
      </c>
    </row>
    <row r="121" spans="1:5" x14ac:dyDescent="0.25">
      <c r="A121" s="4" t="s">
        <v>12</v>
      </c>
      <c r="B121" s="1" t="s">
        <v>6</v>
      </c>
      <c r="C121" s="6">
        <v>3245</v>
      </c>
      <c r="D121" s="1">
        <v>2023</v>
      </c>
      <c r="E121" t="s">
        <v>40</v>
      </c>
    </row>
    <row r="122" spans="1:5" x14ac:dyDescent="0.25">
      <c r="A122" s="4" t="s">
        <v>12</v>
      </c>
      <c r="B122" s="1" t="s">
        <v>1</v>
      </c>
      <c r="C122" s="6">
        <v>1761</v>
      </c>
      <c r="D122" s="1">
        <v>2023</v>
      </c>
      <c r="E122" t="s">
        <v>40</v>
      </c>
    </row>
    <row r="123" spans="1:5" x14ac:dyDescent="0.25">
      <c r="A123" s="4" t="s">
        <v>12</v>
      </c>
      <c r="B123" s="1" t="s">
        <v>13</v>
      </c>
      <c r="C123" s="7">
        <f>SUM(C118:C122)</f>
        <v>28027</v>
      </c>
      <c r="D123" s="1">
        <v>2023</v>
      </c>
      <c r="E123" t="s">
        <v>40</v>
      </c>
    </row>
    <row r="124" spans="1:5" x14ac:dyDescent="0.25">
      <c r="A124" s="4" t="s">
        <v>18</v>
      </c>
      <c r="B124" s="8" t="s">
        <v>2</v>
      </c>
      <c r="C124" s="7">
        <v>2781</v>
      </c>
      <c r="D124" s="1">
        <v>2023</v>
      </c>
      <c r="E124" t="s">
        <v>40</v>
      </c>
    </row>
    <row r="125" spans="1:5" x14ac:dyDescent="0.25">
      <c r="A125" s="4" t="s">
        <v>18</v>
      </c>
      <c r="B125" s="8" t="s">
        <v>3</v>
      </c>
      <c r="C125" s="7">
        <v>116</v>
      </c>
      <c r="D125" s="1">
        <v>2023</v>
      </c>
      <c r="E125" t="s">
        <v>40</v>
      </c>
    </row>
    <row r="126" spans="1:5" x14ac:dyDescent="0.25">
      <c r="A126" s="4" t="s">
        <v>18</v>
      </c>
      <c r="B126" s="8" t="s">
        <v>7</v>
      </c>
      <c r="C126" s="7">
        <v>45</v>
      </c>
      <c r="D126" s="1">
        <v>2023</v>
      </c>
      <c r="E126" t="s">
        <v>40</v>
      </c>
    </row>
    <row r="127" spans="1:5" x14ac:dyDescent="0.25">
      <c r="A127" s="4" t="s">
        <v>18</v>
      </c>
      <c r="B127" s="8" t="s">
        <v>13</v>
      </c>
      <c r="C127" s="7">
        <f>SUM(C124:C126)</f>
        <v>2942</v>
      </c>
      <c r="D127" s="1">
        <v>2023</v>
      </c>
      <c r="E127" t="s">
        <v>40</v>
      </c>
    </row>
    <row r="128" spans="1:5" x14ac:dyDescent="0.25">
      <c r="A128" s="4" t="s">
        <v>19</v>
      </c>
      <c r="B128" s="8" t="s">
        <v>20</v>
      </c>
      <c r="C128" s="7">
        <v>0</v>
      </c>
      <c r="D128" s="1">
        <v>2023</v>
      </c>
      <c r="E128" t="s">
        <v>40</v>
      </c>
    </row>
    <row r="129" spans="1:5" x14ac:dyDescent="0.25">
      <c r="A129" s="4" t="s">
        <v>19</v>
      </c>
      <c r="B129" s="8" t="s">
        <v>21</v>
      </c>
      <c r="C129" s="7">
        <v>2</v>
      </c>
      <c r="D129" s="1">
        <v>2023</v>
      </c>
      <c r="E129" t="s">
        <v>40</v>
      </c>
    </row>
    <row r="130" spans="1:5" x14ac:dyDescent="0.25">
      <c r="A130" s="4" t="s">
        <v>22</v>
      </c>
      <c r="B130" s="8" t="s">
        <v>23</v>
      </c>
      <c r="C130" s="7">
        <v>18127</v>
      </c>
      <c r="D130" s="1">
        <v>2023</v>
      </c>
      <c r="E130" t="s">
        <v>40</v>
      </c>
    </row>
    <row r="131" spans="1:5" x14ac:dyDescent="0.25">
      <c r="A131" s="4" t="s">
        <v>22</v>
      </c>
      <c r="B131" s="8" t="s">
        <v>4</v>
      </c>
      <c r="C131" s="7">
        <v>171071</v>
      </c>
      <c r="D131" s="1">
        <v>2023</v>
      </c>
      <c r="E131" t="s">
        <v>40</v>
      </c>
    </row>
    <row r="132" spans="1:5" x14ac:dyDescent="0.25">
      <c r="A132" s="4" t="s">
        <v>22</v>
      </c>
      <c r="B132" s="8" t="s">
        <v>13</v>
      </c>
      <c r="C132" s="14">
        <f>SUM(C130:C131)</f>
        <v>189198</v>
      </c>
      <c r="D132" s="1">
        <v>2023</v>
      </c>
      <c r="E132" t="s">
        <v>40</v>
      </c>
    </row>
    <row r="133" spans="1:5" x14ac:dyDescent="0.25">
      <c r="A133" s="4" t="s">
        <v>24</v>
      </c>
      <c r="B133" s="8" t="s">
        <v>28</v>
      </c>
      <c r="C133" s="15">
        <v>277</v>
      </c>
      <c r="D133" s="1">
        <v>2023</v>
      </c>
      <c r="E133" t="s">
        <v>40</v>
      </c>
    </row>
    <row r="134" spans="1:5" x14ac:dyDescent="0.25">
      <c r="A134" s="4" t="s">
        <v>24</v>
      </c>
      <c r="B134" s="8" t="s">
        <v>11</v>
      </c>
      <c r="C134" s="15">
        <v>273</v>
      </c>
      <c r="D134" s="1">
        <v>2023</v>
      </c>
      <c r="E134" t="s">
        <v>40</v>
      </c>
    </row>
    <row r="135" spans="1:5" x14ac:dyDescent="0.25">
      <c r="A135" s="4" t="s">
        <v>25</v>
      </c>
      <c r="B135" s="8" t="s">
        <v>8</v>
      </c>
      <c r="C135" s="14">
        <v>127</v>
      </c>
      <c r="D135" s="1">
        <v>2023</v>
      </c>
      <c r="E135" t="s">
        <v>40</v>
      </c>
    </row>
    <row r="136" spans="1:5" x14ac:dyDescent="0.25">
      <c r="A136" s="4" t="s">
        <v>26</v>
      </c>
      <c r="B136" s="8" t="s">
        <v>27</v>
      </c>
      <c r="C136" s="14">
        <v>1437</v>
      </c>
      <c r="D136" s="1">
        <v>2023</v>
      </c>
      <c r="E136" t="s">
        <v>40</v>
      </c>
    </row>
    <row r="139" spans="1:5" x14ac:dyDescent="0.25">
      <c r="A139" s="1" t="s">
        <v>14</v>
      </c>
      <c r="B139" s="4" t="s">
        <v>49</v>
      </c>
      <c r="C139" s="14" t="s">
        <v>50</v>
      </c>
      <c r="D139" s="1">
        <v>2023</v>
      </c>
      <c r="E139" t="s">
        <v>40</v>
      </c>
    </row>
    <row r="140" spans="1:5" ht="15.75" x14ac:dyDescent="0.25">
      <c r="A140" s="4" t="s">
        <v>24</v>
      </c>
      <c r="B140" s="21" t="s">
        <v>42</v>
      </c>
      <c r="C140" s="24">
        <v>62.2</v>
      </c>
      <c r="D140" s="1">
        <v>2023</v>
      </c>
      <c r="E140" t="s">
        <v>40</v>
      </c>
    </row>
    <row r="141" spans="1:5" ht="15.75" x14ac:dyDescent="0.25">
      <c r="A141" s="4" t="s">
        <v>24</v>
      </c>
      <c r="B141" s="21" t="s">
        <v>43</v>
      </c>
      <c r="C141" s="23">
        <v>2296</v>
      </c>
      <c r="D141" s="1">
        <v>2023</v>
      </c>
      <c r="E141" t="s">
        <v>40</v>
      </c>
    </row>
    <row r="142" spans="1:5" ht="15.75" x14ac:dyDescent="0.25">
      <c r="A142" s="4" t="s">
        <v>24</v>
      </c>
      <c r="B142" s="21" t="s">
        <v>44</v>
      </c>
      <c r="C142" s="24">
        <v>8.4</v>
      </c>
      <c r="D142" s="1">
        <v>2023</v>
      </c>
      <c r="E142" t="s">
        <v>40</v>
      </c>
    </row>
    <row r="143" spans="1:5" ht="15.75" x14ac:dyDescent="0.25">
      <c r="A143" s="4" t="s">
        <v>24</v>
      </c>
      <c r="B143" s="21" t="s">
        <v>45</v>
      </c>
      <c r="C143" s="24">
        <v>5.8</v>
      </c>
      <c r="D143" s="1">
        <v>2023</v>
      </c>
      <c r="E143" t="s">
        <v>40</v>
      </c>
    </row>
    <row r="144" spans="1:5" ht="15.75" x14ac:dyDescent="0.25">
      <c r="A144" s="4" t="s">
        <v>24</v>
      </c>
      <c r="B144" s="21" t="s">
        <v>46</v>
      </c>
      <c r="C144" s="24">
        <v>23</v>
      </c>
      <c r="D144" s="1">
        <v>2023</v>
      </c>
      <c r="E144" t="s">
        <v>40</v>
      </c>
    </row>
    <row r="145" spans="1:5" ht="15.75" x14ac:dyDescent="0.25">
      <c r="A145" s="4" t="s">
        <v>24</v>
      </c>
      <c r="B145" s="21" t="s">
        <v>47</v>
      </c>
      <c r="C145" s="24">
        <v>8.4</v>
      </c>
      <c r="D145" s="1">
        <v>2023</v>
      </c>
      <c r="E145" t="s">
        <v>40</v>
      </c>
    </row>
    <row r="147" spans="1:5" x14ac:dyDescent="0.25">
      <c r="A147" s="10" t="s">
        <v>10</v>
      </c>
      <c r="B147" s="1" t="s">
        <v>33</v>
      </c>
      <c r="C147" s="17">
        <v>137337110.59</v>
      </c>
      <c r="D147" s="11">
        <v>2023</v>
      </c>
      <c r="E147" s="10" t="s">
        <v>40</v>
      </c>
    </row>
    <row r="148" spans="1:5" x14ac:dyDescent="0.25">
      <c r="A148" s="10" t="s">
        <v>10</v>
      </c>
      <c r="B148" s="1" t="s">
        <v>34</v>
      </c>
      <c r="C148" s="17">
        <v>33221295.949999999</v>
      </c>
      <c r="D148" s="11">
        <v>2023</v>
      </c>
      <c r="E148" s="10" t="s">
        <v>40</v>
      </c>
    </row>
    <row r="149" spans="1:5" x14ac:dyDescent="0.25">
      <c r="A149" s="10" t="s">
        <v>10</v>
      </c>
      <c r="B149" s="1" t="s">
        <v>35</v>
      </c>
      <c r="C149" s="17">
        <v>17423206.559999999</v>
      </c>
      <c r="D149" s="11">
        <v>2023</v>
      </c>
      <c r="E149" s="10" t="s">
        <v>40</v>
      </c>
    </row>
    <row r="150" spans="1:5" x14ac:dyDescent="0.25">
      <c r="A150" s="10" t="s">
        <v>10</v>
      </c>
      <c r="B150" s="1" t="s">
        <v>36</v>
      </c>
      <c r="C150" s="17"/>
      <c r="D150" s="11">
        <v>2023</v>
      </c>
      <c r="E150" s="10" t="s">
        <v>40</v>
      </c>
    </row>
    <row r="151" spans="1:5" x14ac:dyDescent="0.25">
      <c r="A151" s="10" t="s">
        <v>10</v>
      </c>
      <c r="B151" s="1" t="s">
        <v>37</v>
      </c>
      <c r="C151" s="17">
        <v>108900</v>
      </c>
      <c r="D151" s="11">
        <v>2023</v>
      </c>
      <c r="E151" s="10" t="s">
        <v>40</v>
      </c>
    </row>
    <row r="152" spans="1:5" x14ac:dyDescent="0.25">
      <c r="A152" s="10" t="s">
        <v>10</v>
      </c>
      <c r="B152" s="1" t="s">
        <v>41</v>
      </c>
      <c r="C152" s="17">
        <v>65532957.450000003</v>
      </c>
      <c r="D152" s="11">
        <v>2023</v>
      </c>
      <c r="E152" s="10" t="s">
        <v>40</v>
      </c>
    </row>
    <row r="153" spans="1:5" x14ac:dyDescent="0.25">
      <c r="A153" s="10" t="s">
        <v>10</v>
      </c>
      <c r="B153" s="1" t="s">
        <v>38</v>
      </c>
      <c r="C153" s="17">
        <v>634619.56999999995</v>
      </c>
      <c r="D153" s="11">
        <v>2023</v>
      </c>
      <c r="E153" s="10" t="s">
        <v>40</v>
      </c>
    </row>
    <row r="154" spans="1:5" x14ac:dyDescent="0.25">
      <c r="A154" s="11" t="s">
        <v>48</v>
      </c>
      <c r="C154" s="20">
        <f>SUM(C147:C153)</f>
        <v>254258090.12</v>
      </c>
      <c r="D154" s="11">
        <v>2023</v>
      </c>
      <c r="E154" s="10" t="s">
        <v>40</v>
      </c>
    </row>
    <row r="157" spans="1:5" x14ac:dyDescent="0.25">
      <c r="A157" s="1" t="s">
        <v>14</v>
      </c>
      <c r="B157" s="1" t="s">
        <v>15</v>
      </c>
      <c r="C157" s="2" t="s">
        <v>16</v>
      </c>
      <c r="D157" s="3" t="s">
        <v>17</v>
      </c>
      <c r="E157" t="s">
        <v>39</v>
      </c>
    </row>
    <row r="158" spans="1:5" x14ac:dyDescent="0.25">
      <c r="A158" s="4" t="s">
        <v>12</v>
      </c>
      <c r="B158" s="5" t="s">
        <v>5</v>
      </c>
      <c r="C158" s="6">
        <v>16246</v>
      </c>
      <c r="D158" s="1">
        <v>2022</v>
      </c>
      <c r="E158" t="s">
        <v>40</v>
      </c>
    </row>
    <row r="159" spans="1:5" x14ac:dyDescent="0.25">
      <c r="A159" s="4" t="s">
        <v>12</v>
      </c>
      <c r="B159" s="1" t="s">
        <v>0</v>
      </c>
      <c r="C159" s="6">
        <v>1369</v>
      </c>
      <c r="D159" s="1">
        <v>2022</v>
      </c>
      <c r="E159" t="s">
        <v>40</v>
      </c>
    </row>
    <row r="160" spans="1:5" x14ac:dyDescent="0.25">
      <c r="A160" s="4" t="s">
        <v>12</v>
      </c>
      <c r="B160" s="1" t="s">
        <v>9</v>
      </c>
      <c r="C160" s="6">
        <v>1236</v>
      </c>
      <c r="D160" s="1">
        <v>2022</v>
      </c>
      <c r="E160" t="s">
        <v>40</v>
      </c>
    </row>
    <row r="161" spans="1:5" x14ac:dyDescent="0.25">
      <c r="A161" s="4" t="s">
        <v>12</v>
      </c>
      <c r="B161" s="1" t="s">
        <v>6</v>
      </c>
      <c r="C161" s="6">
        <v>3677</v>
      </c>
      <c r="D161" s="1">
        <v>2022</v>
      </c>
      <c r="E161" t="s">
        <v>40</v>
      </c>
    </row>
    <row r="162" spans="1:5" x14ac:dyDescent="0.25">
      <c r="A162" s="4" t="s">
        <v>12</v>
      </c>
      <c r="B162" s="1" t="s">
        <v>1</v>
      </c>
      <c r="C162" s="6">
        <v>1869</v>
      </c>
      <c r="D162" s="1">
        <v>2022</v>
      </c>
      <c r="E162" t="s">
        <v>40</v>
      </c>
    </row>
    <row r="163" spans="1:5" x14ac:dyDescent="0.25">
      <c r="A163" s="4" t="s">
        <v>12</v>
      </c>
      <c r="B163" s="1" t="s">
        <v>13</v>
      </c>
      <c r="C163" s="7">
        <f>SUM(C158:C162)</f>
        <v>24397</v>
      </c>
      <c r="D163" s="1">
        <v>2022</v>
      </c>
      <c r="E163" t="s">
        <v>40</v>
      </c>
    </row>
    <row r="164" spans="1:5" x14ac:dyDescent="0.25">
      <c r="A164" s="4" t="s">
        <v>18</v>
      </c>
      <c r="B164" s="8" t="s">
        <v>2</v>
      </c>
      <c r="C164" s="7">
        <v>2417</v>
      </c>
      <c r="D164" s="1">
        <v>2022</v>
      </c>
      <c r="E164" t="s">
        <v>40</v>
      </c>
    </row>
    <row r="165" spans="1:5" x14ac:dyDescent="0.25">
      <c r="A165" s="4" t="s">
        <v>18</v>
      </c>
      <c r="B165" s="8" t="s">
        <v>3</v>
      </c>
      <c r="C165" s="7">
        <v>134</v>
      </c>
      <c r="D165" s="1">
        <v>2022</v>
      </c>
      <c r="E165" t="s">
        <v>40</v>
      </c>
    </row>
    <row r="166" spans="1:5" x14ac:dyDescent="0.25">
      <c r="A166" s="4" t="s">
        <v>18</v>
      </c>
      <c r="B166" s="8" t="s">
        <v>7</v>
      </c>
      <c r="C166" s="7">
        <v>43</v>
      </c>
      <c r="D166" s="1">
        <v>2022</v>
      </c>
      <c r="E166" t="s">
        <v>40</v>
      </c>
    </row>
    <row r="167" spans="1:5" x14ac:dyDescent="0.25">
      <c r="A167" s="4" t="s">
        <v>18</v>
      </c>
      <c r="B167" s="8" t="s">
        <v>13</v>
      </c>
      <c r="C167" s="7">
        <f>SUM(C164:C166)</f>
        <v>2594</v>
      </c>
      <c r="D167" s="1">
        <v>2022</v>
      </c>
      <c r="E167" t="s">
        <v>40</v>
      </c>
    </row>
    <row r="168" spans="1:5" x14ac:dyDescent="0.25">
      <c r="A168" s="4" t="s">
        <v>19</v>
      </c>
      <c r="B168" s="8" t="s">
        <v>20</v>
      </c>
      <c r="C168" s="7">
        <v>12</v>
      </c>
      <c r="D168" s="1">
        <v>2022</v>
      </c>
      <c r="E168" t="s">
        <v>40</v>
      </c>
    </row>
    <row r="169" spans="1:5" x14ac:dyDescent="0.25">
      <c r="A169" s="4" t="s">
        <v>19</v>
      </c>
      <c r="B169" s="8" t="s">
        <v>21</v>
      </c>
      <c r="C169" s="7">
        <v>0</v>
      </c>
      <c r="D169" s="1">
        <v>2022</v>
      </c>
      <c r="E169" t="s">
        <v>40</v>
      </c>
    </row>
    <row r="170" spans="1:5" x14ac:dyDescent="0.25">
      <c r="A170" s="4" t="s">
        <v>22</v>
      </c>
      <c r="B170" s="8" t="s">
        <v>23</v>
      </c>
      <c r="C170" s="7">
        <v>15260</v>
      </c>
      <c r="D170" s="1">
        <v>2022</v>
      </c>
      <c r="E170" t="s">
        <v>40</v>
      </c>
    </row>
    <row r="171" spans="1:5" ht="18" customHeight="1" x14ac:dyDescent="0.25">
      <c r="A171" s="4" t="s">
        <v>22</v>
      </c>
      <c r="B171" s="8" t="s">
        <v>4</v>
      </c>
      <c r="C171" s="7">
        <v>144195</v>
      </c>
      <c r="D171" s="1">
        <v>2022</v>
      </c>
      <c r="E171" t="s">
        <v>40</v>
      </c>
    </row>
    <row r="172" spans="1:5" x14ac:dyDescent="0.25">
      <c r="A172" s="4" t="s">
        <v>22</v>
      </c>
      <c r="B172" s="8" t="s">
        <v>13</v>
      </c>
      <c r="C172" s="14">
        <f>SUM(C170:C171)</f>
        <v>159455</v>
      </c>
      <c r="D172" s="1">
        <v>2022</v>
      </c>
      <c r="E172" t="s">
        <v>40</v>
      </c>
    </row>
    <row r="173" spans="1:5" x14ac:dyDescent="0.25">
      <c r="A173" s="4" t="s">
        <v>24</v>
      </c>
      <c r="B173" s="8" t="s">
        <v>28</v>
      </c>
      <c r="C173" s="15">
        <v>385</v>
      </c>
      <c r="D173" s="1">
        <v>2022</v>
      </c>
      <c r="E173" t="s">
        <v>40</v>
      </c>
    </row>
    <row r="174" spans="1:5" x14ac:dyDescent="0.25">
      <c r="A174" s="4" t="s">
        <v>24</v>
      </c>
      <c r="B174" s="8" t="s">
        <v>11</v>
      </c>
      <c r="C174" s="15">
        <v>377</v>
      </c>
      <c r="D174" s="1">
        <v>2022</v>
      </c>
      <c r="E174" t="s">
        <v>40</v>
      </c>
    </row>
    <row r="175" spans="1:5" x14ac:dyDescent="0.25">
      <c r="A175" s="4" t="s">
        <v>25</v>
      </c>
      <c r="B175" s="8" t="s">
        <v>8</v>
      </c>
      <c r="C175" s="14">
        <v>128</v>
      </c>
      <c r="D175" s="1">
        <v>2022</v>
      </c>
      <c r="E175" t="s">
        <v>40</v>
      </c>
    </row>
    <row r="176" spans="1:5" x14ac:dyDescent="0.25">
      <c r="A176" s="4" t="s">
        <v>26</v>
      </c>
      <c r="B176" s="8" t="s">
        <v>27</v>
      </c>
      <c r="C176" s="14">
        <v>1497</v>
      </c>
      <c r="D176" s="1">
        <v>2022</v>
      </c>
      <c r="E176" t="s">
        <v>40</v>
      </c>
    </row>
    <row r="179" spans="1:5" x14ac:dyDescent="0.25">
      <c r="A179" s="1" t="s">
        <v>14</v>
      </c>
      <c r="B179" s="4" t="s">
        <v>49</v>
      </c>
      <c r="C179" s="14" t="s">
        <v>50</v>
      </c>
      <c r="D179" s="1">
        <v>2022</v>
      </c>
      <c r="E179" t="s">
        <v>40</v>
      </c>
    </row>
    <row r="180" spans="1:5" ht="15.75" x14ac:dyDescent="0.25">
      <c r="A180" s="4" t="s">
        <v>24</v>
      </c>
      <c r="B180" s="21" t="s">
        <v>42</v>
      </c>
      <c r="C180" s="24">
        <v>43.1</v>
      </c>
      <c r="D180" s="1">
        <v>2022</v>
      </c>
      <c r="E180" t="s">
        <v>40</v>
      </c>
    </row>
    <row r="181" spans="1:5" ht="15.75" x14ac:dyDescent="0.25">
      <c r="A181" s="4" t="s">
        <v>24</v>
      </c>
      <c r="B181" s="21" t="s">
        <v>43</v>
      </c>
      <c r="C181" s="23">
        <v>2599</v>
      </c>
      <c r="D181" s="1">
        <v>2022</v>
      </c>
      <c r="E181" t="s">
        <v>40</v>
      </c>
    </row>
    <row r="182" spans="1:5" ht="15.75" x14ac:dyDescent="0.25">
      <c r="A182" s="4" t="s">
        <v>24</v>
      </c>
      <c r="B182" s="21" t="s">
        <v>44</v>
      </c>
      <c r="C182" s="24">
        <v>6.91</v>
      </c>
      <c r="D182" s="1">
        <v>2022</v>
      </c>
      <c r="E182" t="s">
        <v>40</v>
      </c>
    </row>
    <row r="183" spans="1:5" ht="15.75" x14ac:dyDescent="0.25">
      <c r="A183" s="4" t="s">
        <v>24</v>
      </c>
      <c r="B183" s="21" t="s">
        <v>45</v>
      </c>
      <c r="C183" s="22">
        <v>8</v>
      </c>
      <c r="D183" s="1">
        <v>2022</v>
      </c>
      <c r="E183" t="s">
        <v>40</v>
      </c>
    </row>
    <row r="184" spans="1:5" ht="15.75" x14ac:dyDescent="0.25">
      <c r="A184" s="4" t="s">
        <v>24</v>
      </c>
      <c r="B184" s="21" t="s">
        <v>46</v>
      </c>
      <c r="C184" s="24">
        <v>64</v>
      </c>
      <c r="D184" s="1">
        <v>2022</v>
      </c>
      <c r="E184" t="s">
        <v>40</v>
      </c>
    </row>
    <row r="185" spans="1:5" ht="15.75" x14ac:dyDescent="0.25">
      <c r="A185" s="4" t="s">
        <v>24</v>
      </c>
      <c r="B185" s="21" t="s">
        <v>47</v>
      </c>
      <c r="C185" s="24">
        <v>17.02</v>
      </c>
      <c r="D185" s="1">
        <v>2022</v>
      </c>
      <c r="E185" t="s">
        <v>40</v>
      </c>
    </row>
    <row r="189" spans="1:5" x14ac:dyDescent="0.25">
      <c r="A189" s="16" t="s">
        <v>29</v>
      </c>
      <c r="B189" s="12" t="s">
        <v>30</v>
      </c>
      <c r="C189" s="11" t="s">
        <v>31</v>
      </c>
      <c r="D189" s="11" t="s">
        <v>17</v>
      </c>
      <c r="E189" s="11" t="s">
        <v>32</v>
      </c>
    </row>
    <row r="190" spans="1:5" x14ac:dyDescent="0.25">
      <c r="A190" s="11" t="s">
        <v>10</v>
      </c>
      <c r="B190" s="1" t="s">
        <v>33</v>
      </c>
      <c r="C190" s="17">
        <v>91331860.569999993</v>
      </c>
      <c r="D190" s="11">
        <v>2022</v>
      </c>
      <c r="E190" s="11" t="s">
        <v>40</v>
      </c>
    </row>
    <row r="191" spans="1:5" x14ac:dyDescent="0.25">
      <c r="A191" s="11" t="s">
        <v>10</v>
      </c>
      <c r="B191" s="1" t="s">
        <v>34</v>
      </c>
      <c r="C191" s="17">
        <v>34446784.100000001</v>
      </c>
      <c r="D191" s="11">
        <v>2022</v>
      </c>
      <c r="E191" s="11" t="s">
        <v>40</v>
      </c>
    </row>
    <row r="192" spans="1:5" x14ac:dyDescent="0.25">
      <c r="A192" s="11" t="s">
        <v>10</v>
      </c>
      <c r="B192" s="1" t="s">
        <v>35</v>
      </c>
      <c r="C192" s="17">
        <v>16225597.140000001</v>
      </c>
      <c r="D192" s="11">
        <v>2022</v>
      </c>
      <c r="E192" s="11" t="s">
        <v>40</v>
      </c>
    </row>
    <row r="193" spans="1:6" x14ac:dyDescent="0.25">
      <c r="A193" s="11" t="s">
        <v>10</v>
      </c>
      <c r="B193" s="1" t="s">
        <v>36</v>
      </c>
      <c r="C193" s="17">
        <v>530547.49</v>
      </c>
      <c r="D193" s="11">
        <v>2022</v>
      </c>
      <c r="E193" s="11" t="s">
        <v>40</v>
      </c>
    </row>
    <row r="194" spans="1:6" x14ac:dyDescent="0.25">
      <c r="A194" s="11" t="s">
        <v>10</v>
      </c>
      <c r="B194" s="1" t="s">
        <v>37</v>
      </c>
      <c r="C194" s="17">
        <v>148500</v>
      </c>
      <c r="D194" s="11">
        <v>2022</v>
      </c>
      <c r="E194" s="11" t="s">
        <v>40</v>
      </c>
    </row>
    <row r="195" spans="1:6" x14ac:dyDescent="0.25">
      <c r="A195" s="11" t="s">
        <v>10</v>
      </c>
      <c r="B195" s="1" t="s">
        <v>41</v>
      </c>
      <c r="C195" s="17">
        <v>66270358.810000002</v>
      </c>
      <c r="D195" s="11">
        <v>2022</v>
      </c>
      <c r="E195" s="11" t="s">
        <v>40</v>
      </c>
    </row>
    <row r="196" spans="1:6" x14ac:dyDescent="0.25">
      <c r="A196" s="11" t="s">
        <v>10</v>
      </c>
      <c r="B196" s="1" t="s">
        <v>38</v>
      </c>
      <c r="C196" s="13"/>
      <c r="D196" s="11">
        <v>2022</v>
      </c>
      <c r="E196" s="11" t="s">
        <v>40</v>
      </c>
    </row>
    <row r="197" spans="1:6" x14ac:dyDescent="0.25">
      <c r="A197" s="11" t="s">
        <v>48</v>
      </c>
      <c r="B197" s="11"/>
      <c r="C197" s="13">
        <f>SUM(C190:C196)</f>
        <v>208953648.11000001</v>
      </c>
      <c r="D197" s="11">
        <v>2022</v>
      </c>
      <c r="E197" s="11" t="s">
        <v>40</v>
      </c>
    </row>
    <row r="200" spans="1:6" x14ac:dyDescent="0.25">
      <c r="A200" s="1" t="s">
        <v>14</v>
      </c>
      <c r="B200" s="1" t="s">
        <v>15</v>
      </c>
      <c r="D200" s="3" t="s">
        <v>17</v>
      </c>
      <c r="E200" t="s">
        <v>39</v>
      </c>
    </row>
    <row r="201" spans="1:6" x14ac:dyDescent="0.25">
      <c r="A201" s="4" t="s">
        <v>12</v>
      </c>
      <c r="B201" s="5" t="s">
        <v>5</v>
      </c>
      <c r="C201">
        <v>8265</v>
      </c>
      <c r="D201" s="1">
        <v>2021</v>
      </c>
      <c r="E201" t="s">
        <v>40</v>
      </c>
    </row>
    <row r="202" spans="1:6" x14ac:dyDescent="0.25">
      <c r="A202" s="4" t="s">
        <v>12</v>
      </c>
      <c r="B202" s="1" t="s">
        <v>0</v>
      </c>
      <c r="C202">
        <v>1390</v>
      </c>
      <c r="D202" s="1">
        <v>2021</v>
      </c>
      <c r="E202" t="s">
        <v>40</v>
      </c>
    </row>
    <row r="203" spans="1:6" x14ac:dyDescent="0.25">
      <c r="A203" s="4" t="s">
        <v>12</v>
      </c>
      <c r="B203" s="1" t="s">
        <v>9</v>
      </c>
      <c r="C203">
        <v>858</v>
      </c>
      <c r="D203" s="1">
        <v>2021</v>
      </c>
      <c r="E203" t="s">
        <v>40</v>
      </c>
    </row>
    <row r="204" spans="1:6" x14ac:dyDescent="0.25">
      <c r="A204" s="4" t="s">
        <v>12</v>
      </c>
      <c r="B204" s="1" t="s">
        <v>6</v>
      </c>
      <c r="C204">
        <v>2495</v>
      </c>
      <c r="D204" s="1">
        <v>2021</v>
      </c>
      <c r="E204" t="s">
        <v>40</v>
      </c>
    </row>
    <row r="205" spans="1:6" x14ac:dyDescent="0.25">
      <c r="A205" s="4" t="s">
        <v>12</v>
      </c>
      <c r="B205" s="1" t="s">
        <v>1</v>
      </c>
      <c r="C205">
        <v>1746</v>
      </c>
      <c r="D205" s="1">
        <v>2021</v>
      </c>
      <c r="E205" t="s">
        <v>40</v>
      </c>
    </row>
    <row r="206" spans="1:6" x14ac:dyDescent="0.25">
      <c r="A206" s="4" t="s">
        <v>12</v>
      </c>
      <c r="B206" s="1" t="s">
        <v>13</v>
      </c>
      <c r="C206">
        <v>14754</v>
      </c>
      <c r="D206" s="1">
        <v>2021</v>
      </c>
      <c r="E206" t="s">
        <v>40</v>
      </c>
      <c r="F206" s="9"/>
    </row>
    <row r="207" spans="1:6" x14ac:dyDescent="0.25">
      <c r="A207" s="4" t="s">
        <v>18</v>
      </c>
      <c r="B207" s="8" t="s">
        <v>2</v>
      </c>
      <c r="C207">
        <v>1352</v>
      </c>
      <c r="D207" s="1">
        <v>2021</v>
      </c>
      <c r="E207" t="s">
        <v>40</v>
      </c>
      <c r="F207" s="9"/>
    </row>
    <row r="208" spans="1:6" x14ac:dyDescent="0.25">
      <c r="A208" s="4" t="s">
        <v>18</v>
      </c>
      <c r="B208" s="8" t="s">
        <v>3</v>
      </c>
      <c r="C208">
        <v>108</v>
      </c>
      <c r="D208" s="1">
        <v>2021</v>
      </c>
      <c r="E208" t="s">
        <v>40</v>
      </c>
      <c r="F208" s="9"/>
    </row>
    <row r="209" spans="1:6" x14ac:dyDescent="0.25">
      <c r="A209" s="4" t="s">
        <v>18</v>
      </c>
      <c r="B209" s="8" t="s">
        <v>7</v>
      </c>
      <c r="C209">
        <v>22</v>
      </c>
      <c r="D209" s="1">
        <v>2021</v>
      </c>
      <c r="E209" t="s">
        <v>40</v>
      </c>
      <c r="F209" s="9"/>
    </row>
    <row r="210" spans="1:6" x14ac:dyDescent="0.25">
      <c r="A210" s="4" t="s">
        <v>18</v>
      </c>
      <c r="B210" s="8" t="s">
        <v>13</v>
      </c>
      <c r="C210">
        <v>1482</v>
      </c>
      <c r="D210" s="1">
        <v>2021</v>
      </c>
      <c r="E210" t="s">
        <v>40</v>
      </c>
      <c r="F210" s="9"/>
    </row>
    <row r="211" spans="1:6" x14ac:dyDescent="0.25">
      <c r="A211" s="4" t="s">
        <v>19</v>
      </c>
      <c r="B211" s="8" t="s">
        <v>20</v>
      </c>
      <c r="C211">
        <v>2</v>
      </c>
      <c r="D211" s="1">
        <v>2021</v>
      </c>
      <c r="E211" t="s">
        <v>40</v>
      </c>
      <c r="F211" s="9"/>
    </row>
    <row r="212" spans="1:6" x14ac:dyDescent="0.25">
      <c r="A212" s="4" t="s">
        <v>19</v>
      </c>
      <c r="B212" s="8" t="s">
        <v>21</v>
      </c>
      <c r="C212">
        <v>0</v>
      </c>
      <c r="D212" s="1">
        <v>2021</v>
      </c>
      <c r="E212" t="s">
        <v>40</v>
      </c>
      <c r="F212" s="9"/>
    </row>
    <row r="213" spans="1:6" x14ac:dyDescent="0.25">
      <c r="A213" s="4" t="s">
        <v>22</v>
      </c>
      <c r="B213" s="8" t="s">
        <v>23</v>
      </c>
      <c r="C213">
        <v>7985</v>
      </c>
      <c r="D213" s="1">
        <v>2021</v>
      </c>
      <c r="E213" t="s">
        <v>40</v>
      </c>
      <c r="F213" s="9"/>
    </row>
    <row r="214" spans="1:6" x14ac:dyDescent="0.25">
      <c r="A214" s="4" t="s">
        <v>22</v>
      </c>
      <c r="B214" s="8" t="s">
        <v>4</v>
      </c>
      <c r="C214">
        <v>136478</v>
      </c>
      <c r="D214" s="1">
        <v>2021</v>
      </c>
      <c r="E214" t="s">
        <v>40</v>
      </c>
      <c r="F214" s="9"/>
    </row>
    <row r="215" spans="1:6" x14ac:dyDescent="0.25">
      <c r="A215" s="4" t="s">
        <v>22</v>
      </c>
      <c r="B215" s="8" t="s">
        <v>13</v>
      </c>
      <c r="C215">
        <v>144463</v>
      </c>
      <c r="D215" s="1">
        <v>2021</v>
      </c>
      <c r="E215" t="s">
        <v>40</v>
      </c>
      <c r="F215" s="9"/>
    </row>
    <row r="216" spans="1:6" x14ac:dyDescent="0.25">
      <c r="A216" s="4" t="s">
        <v>24</v>
      </c>
      <c r="B216" s="8" t="s">
        <v>28</v>
      </c>
      <c r="C216">
        <v>277</v>
      </c>
      <c r="D216" s="1">
        <v>2021</v>
      </c>
      <c r="E216" t="s">
        <v>40</v>
      </c>
      <c r="F216" s="9"/>
    </row>
    <row r="217" spans="1:6" x14ac:dyDescent="0.25">
      <c r="A217" s="4" t="s">
        <v>24</v>
      </c>
      <c r="B217" s="8" t="s">
        <v>11</v>
      </c>
      <c r="C217">
        <v>273</v>
      </c>
      <c r="D217" s="1">
        <v>2021</v>
      </c>
      <c r="E217" t="s">
        <v>40</v>
      </c>
      <c r="F217" s="9"/>
    </row>
    <row r="218" spans="1:6" x14ac:dyDescent="0.25">
      <c r="A218" s="4" t="s">
        <v>25</v>
      </c>
      <c r="B218" s="8" t="s">
        <v>8</v>
      </c>
      <c r="C218">
        <v>128</v>
      </c>
      <c r="D218" s="1">
        <v>2021</v>
      </c>
      <c r="E218" t="s">
        <v>40</v>
      </c>
      <c r="F218" s="9"/>
    </row>
    <row r="219" spans="1:6" x14ac:dyDescent="0.25">
      <c r="A219" s="4" t="s">
        <v>26</v>
      </c>
      <c r="B219" s="8" t="s">
        <v>27</v>
      </c>
      <c r="C219">
        <v>1443</v>
      </c>
      <c r="D219" s="1">
        <v>2021</v>
      </c>
      <c r="E219" t="s">
        <v>40</v>
      </c>
      <c r="F219" s="9"/>
    </row>
    <row r="220" spans="1:6" x14ac:dyDescent="0.25">
      <c r="F220" s="9"/>
    </row>
    <row r="221" spans="1:6" x14ac:dyDescent="0.25">
      <c r="F221" s="9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EST.ENE-MAR 26 (datos abiertos)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2025-04-07T13:15:34Z</cp:lastPrinted>
  <dcterms:created xsi:type="dcterms:W3CDTF">2017-02-02T14:48:37Z</dcterms:created>
  <dcterms:modified xsi:type="dcterms:W3CDTF">2026-04-13T17:00:40Z</dcterms:modified>
</cp:coreProperties>
</file>