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set.garcia\Desktop\"/>
    </mc:Choice>
  </mc:AlternateContent>
  <bookViews>
    <workbookView xWindow="0" yWindow="0" windowWidth="28800" windowHeight="11835"/>
  </bookViews>
  <sheets>
    <sheet name="ESTADISTICA OCT-DIC 22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9" i="20" l="1"/>
  <c r="B79" i="20"/>
  <c r="D74" i="20"/>
  <c r="D75" i="20"/>
  <c r="D77" i="20"/>
  <c r="D78" i="20"/>
  <c r="D73" i="20"/>
  <c r="D79" i="20" l="1"/>
  <c r="D35" i="20" l="1"/>
  <c r="D34" i="20"/>
  <c r="B40" i="20" l="1"/>
  <c r="B13" i="20"/>
  <c r="B20" i="20"/>
  <c r="C13" i="20" l="1"/>
  <c r="D42" i="20"/>
  <c r="C40" i="20"/>
  <c r="D39" i="20"/>
  <c r="C31" i="20"/>
  <c r="B31" i="20"/>
  <c r="D30" i="20"/>
  <c r="D29" i="20"/>
  <c r="C26" i="20"/>
  <c r="B26" i="20"/>
  <c r="D24" i="20"/>
  <c r="C20" i="20"/>
  <c r="D18" i="20"/>
  <c r="D12" i="20"/>
  <c r="D10" i="20"/>
  <c r="D9" i="20"/>
  <c r="D8" i="20"/>
  <c r="D40" i="20" l="1"/>
  <c r="D31" i="20"/>
  <c r="D26" i="20"/>
  <c r="D20" i="20"/>
  <c r="D13" i="20"/>
  <c r="D19" i="20"/>
  <c r="D17" i="20"/>
  <c r="D11" i="20"/>
</calcChain>
</file>

<file path=xl/sharedStrings.xml><?xml version="1.0" encoding="utf-8"?>
<sst xmlns="http://schemas.openxmlformats.org/spreadsheetml/2006/main" count="52" uniqueCount="46">
  <si>
    <t>TOTAL PROD.</t>
  </si>
  <si>
    <t>NEUROCIRUGIA</t>
  </si>
  <si>
    <t>EMERGENCIA</t>
  </si>
  <si>
    <t xml:space="preserve">CIRUGIAS </t>
  </si>
  <si>
    <t>OFTALMOLOGIA</t>
  </si>
  <si>
    <t>NEURO</t>
  </si>
  <si>
    <t xml:space="preserve">TOTAL CIRUGIAS </t>
  </si>
  <si>
    <t>ESTUDIOS</t>
  </si>
  <si>
    <t>PRUEBAS DE LABORATORIO</t>
  </si>
  <si>
    <t>TOTAL HEMODINAMIAS</t>
  </si>
  <si>
    <t>HEMODIALISIS</t>
  </si>
  <si>
    <t xml:space="preserve">OFTALMOLOGIA Y SUB-ESPECIALIDADES </t>
  </si>
  <si>
    <t>OTRAS ESPECIALIDADES</t>
  </si>
  <si>
    <t>TOTAL CONSULTAS</t>
  </si>
  <si>
    <t>OTRAS CIRUGIAS</t>
  </si>
  <si>
    <t xml:space="preserve">          ESTADISTICAS DE PRODUCCION SERVICIOS</t>
  </si>
  <si>
    <t>TOTAL IMAGENES</t>
  </si>
  <si>
    <t>HEMODINAMIA</t>
  </si>
  <si>
    <t>TOTAL PROCEDIMIENTOS HEMODINAMIA</t>
  </si>
  <si>
    <t>EVAL. CARDIO VASCULAR</t>
  </si>
  <si>
    <t>Cornea</t>
  </si>
  <si>
    <t>Renal</t>
  </si>
  <si>
    <t>Variación</t>
  </si>
  <si>
    <t>%</t>
  </si>
  <si>
    <t>TRASPLANTE</t>
  </si>
  <si>
    <t>SERVICIO (CONSULTAS EXTERNAS)</t>
  </si>
  <si>
    <t>TOTAL TRASPLANTES</t>
  </si>
  <si>
    <t>TOTAL ESTUDIOS Y LABORATORIOS</t>
  </si>
  <si>
    <t>INTERNAMIENTOS</t>
  </si>
  <si>
    <t>INGRESOS</t>
  </si>
  <si>
    <t>EGRESOS</t>
  </si>
  <si>
    <r>
      <t xml:space="preserve">Fuente: </t>
    </r>
    <r>
      <rPr>
        <sz val="10"/>
        <color theme="1"/>
        <rFont val="Arial"/>
        <family val="2"/>
      </rPr>
      <t xml:space="preserve"> CECANOT</t>
    </r>
  </si>
  <si>
    <t>FUENTE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</si>
  <si>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</si>
  <si>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</si>
  <si>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</si>
  <si>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</si>
  <si>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</si>
  <si>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</si>
  <si>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RECAUDACION SEGUN FUENTES DE INGRESOS</t>
  </si>
  <si>
    <t>RD $</t>
  </si>
  <si>
    <t>TOTAL INGRESOS</t>
  </si>
  <si>
    <t>Estadistica comparativa Oct - Dic 2021  y  Oct - Dic  2022</t>
  </si>
  <si>
    <t>Oct- Dic  2021</t>
  </si>
  <si>
    <t>Oct- Dic  2022</t>
  </si>
  <si>
    <t>Oct- Dic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</si>
</sst>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9">
    <xf numFmtId="0" fontId="0" fillId="0" borderId="0" xfId="0"/>
    <xf numFmtId="1" fontId="3" fillId="0" borderId="8" xfId="0" applyNumberFormat="1" applyFont="1" applyBorder="1" applyAlignment="1" applyProtection="1">
      <alignment horizontal="left" vertical="center" wrapText="1"/>
      <protection hidden="1"/>
    </xf>
    <xf numFmtId="1" fontId="3" fillId="0" borderId="2" xfId="0" applyNumberFormat="1" applyFont="1" applyBorder="1" applyAlignment="1" applyProtection="1">
      <alignment horizontal="left" vertical="center" wrapText="1"/>
      <protection hidden="1"/>
    </xf>
    <xf numFmtId="1" fontId="4" fillId="3" borderId="4" xfId="1" applyNumberFormat="1" applyFont="1" applyFill="1" applyBorder="1" applyAlignment="1" applyProtection="1">
      <alignment horizontal="left" wrapText="1"/>
      <protection hidden="1"/>
    </xf>
    <xf numFmtId="1" fontId="4" fillId="2" borderId="4" xfId="0" applyNumberFormat="1" applyFont="1" applyFill="1" applyBorder="1" applyAlignment="1" applyProtection="1">
      <alignment horizontal="left" vertical="center" wrapText="1"/>
      <protection hidden="1"/>
    </xf>
    <xf numFmtId="1" fontId="4" fillId="3" borderId="1" xfId="0" applyNumberFormat="1" applyFont="1" applyFill="1" applyBorder="1" applyAlignment="1" applyProtection="1">
      <alignment horizontal="left" vertical="center" wrapText="1"/>
      <protection hidden="1"/>
    </xf>
    <xf numFmtId="3" fontId="0" fillId="0" borderId="0" xfId="0" applyNumberFormat="1"/>
    <xf numFmtId="164" fontId="0" fillId="0" borderId="0" xfId="0" applyNumberFormat="1"/>
    <xf numFmtId="1" fontId="4" fillId="3" borderId="4" xfId="0" applyNumberFormat="1" applyFont="1" applyFill="1" applyBorder="1" applyAlignment="1" applyProtection="1">
      <alignment horizontal="left" vertical="center" wrapText="1"/>
      <protection hidden="1"/>
    </xf>
    <xf numFmtId="1" fontId="3" fillId="3" borderId="4" xfId="0" applyNumberFormat="1" applyFont="1" applyFill="1" applyBorder="1" applyAlignment="1" applyProtection="1">
      <alignment horizontal="left" vertical="center" wrapText="1"/>
      <protection hidden="1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4" fontId="7" fillId="2" borderId="4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8" fillId="3" borderId="4" xfId="0" applyNumberFormat="1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2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2" borderId="4" xfId="0" applyFont="1" applyFill="1" applyBorder="1"/>
    <xf numFmtId="0" fontId="7" fillId="3" borderId="1" xfId="0" applyFont="1" applyFill="1" applyBorder="1"/>
    <xf numFmtId="49" fontId="7" fillId="0" borderId="5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3" borderId="4" xfId="0" applyFont="1" applyFill="1" applyBorder="1"/>
    <xf numFmtId="0" fontId="6" fillId="0" borderId="0" xfId="0" applyFont="1"/>
    <xf numFmtId="3" fontId="5" fillId="0" borderId="4" xfId="0" applyNumberFormat="1" applyFont="1" applyBorder="1" applyAlignment="1">
      <alignment horizontal="center"/>
    </xf>
    <xf numFmtId="3" fontId="5" fillId="3" borderId="4" xfId="0" applyNumberFormat="1" applyFont="1" applyFill="1" applyBorder="1" applyAlignment="1">
      <alignment horizontal="center"/>
    </xf>
    <xf numFmtId="1" fontId="10" fillId="0" borderId="8" xfId="0" applyNumberFormat="1" applyFont="1" applyBorder="1" applyAlignment="1" applyProtection="1">
      <alignment horizontal="left" vertical="center" wrapText="1"/>
      <protection hidden="1"/>
    </xf>
    <xf numFmtId="1" fontId="10" fillId="0" borderId="2" xfId="0" applyNumberFormat="1" applyFont="1" applyBorder="1" applyAlignment="1" applyProtection="1">
      <alignment horizontal="left" vertical="center" wrapText="1"/>
      <protection hidden="1"/>
    </xf>
    <xf numFmtId="4" fontId="0" fillId="0" borderId="0" xfId="0" applyNumberFormat="1"/>
    <xf numFmtId="0" fontId="12" fillId="0" borderId="4" xfId="0" applyFont="1" applyBorder="1"/>
    <xf numFmtId="0" fontId="13" fillId="2" borderId="4" xfId="0" applyFont="1" applyFill="1" applyBorder="1"/>
    <xf numFmtId="4" fontId="6" fillId="0" borderId="4" xfId="0" applyNumberFormat="1" applyFont="1" applyBorder="1"/>
    <xf numFmtId="4" fontId="11" fillId="2" borderId="4" xfId="0" applyNumberFormat="1" applyFont="1" applyFill="1" applyBorder="1"/>
    <xf numFmtId="4" fontId="6" fillId="0" borderId="4" xfId="0" applyNumberFormat="1" applyFont="1" applyBorder="1" applyAlignment="1">
      <alignment horizontal="center"/>
    </xf>
    <xf numFmtId="4" fontId="11" fillId="2" borderId="4" xfId="0" applyNumberFormat="1" applyFont="1" applyFill="1" applyBorder="1" applyAlignment="1">
      <alignment horizontal="center"/>
    </xf>
    <xf numFmtId="3" fontId="6" fillId="3" borderId="4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1" fontId="4" fillId="4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4" borderId="14" xfId="0" applyNumberFormat="1" applyFont="1" applyFill="1" applyBorder="1" applyAlignment="1" applyProtection="1">
      <alignment horizontal="center" vertical="center" wrapText="1"/>
      <protection hidden="1"/>
    </xf>
    <xf numFmtId="1" fontId="4" fillId="4" borderId="15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4">
    <cellStyle name="Normal" xfId="0" builtinId="0"/>
    <cellStyle name="Normal 2" xfId="1"/>
    <cellStyle name="Normal 27" xfId="3"/>
    <cellStyle name="Normal 4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Producción de servicios mas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solicitados</a:t>
            </a:r>
          </a:p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Oct-Dic 2022                                        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971179905443415"/>
          <c:y val="0.11380735800288266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30665814045709028"/>
          <c:w val="0.81967618245250207"/>
          <c:h val="0.5465196017164519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11F-42A2-8D5E-92F61D4D213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11F-42A2-8D5E-92F61D4D213C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11F-42A2-8D5E-92F61D4D213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11F-42A2-8D5E-92F61D4D213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('ESTADISTICA OCT-DIC 22'!$A$13,'ESTADISTICA OCT-DIC 22'!$A$20,'ESTADISTICA OCT-DIC 22'!$A$29,'ESTADISTICA OCT-DIC 22'!$A$30,'ESTADISTICA OCT-DIC 22'!$A$34,'ESTADISTICA OCT-DIC 22'!$A$42)</c:f>
              <c:strCache>
                <c:ptCount val="6"/>
                <c:pt idx="0">
                  <c:v>TOTAL CONSULTAS</c:v>
                </c:pt>
                <c:pt idx="1">
                  <c:v>TOTAL CIRUGIAS </c:v>
                </c:pt>
                <c:pt idx="2">
                  <c:v>TOTAL IMAGENES</c:v>
                </c:pt>
                <c:pt idx="3">
                  <c:v>PRUEBAS DE LABORATORIO</c:v>
                </c:pt>
                <c:pt idx="4">
                  <c:v>INGRESOS</c:v>
                </c:pt>
                <c:pt idx="5">
                  <c:v>HEMODIALISIS</c:v>
                </c:pt>
              </c:strCache>
            </c:strRef>
          </c:cat>
          <c:val>
            <c:numRef>
              <c:f>('ESTADISTICA OCT-DIC 22'!$C$13,'ESTADISTICA OCT-DIC 22'!$C$20,'ESTADISTICA OCT-DIC 22'!$C$29,'ESTADISTICA OCT-DIC 22'!$C$30,'ESTADISTICA OCT-DIC 22'!$C$34,'ESTADISTICA OCT-DIC 22'!$C$42)</c:f>
              <c:numCache>
                <c:formatCode>#,##0</c:formatCode>
                <c:ptCount val="6"/>
                <c:pt idx="0">
                  <c:v>31463</c:v>
                </c:pt>
                <c:pt idx="1">
                  <c:v>3108</c:v>
                </c:pt>
                <c:pt idx="2">
                  <c:v>19610</c:v>
                </c:pt>
                <c:pt idx="3">
                  <c:v>150618</c:v>
                </c:pt>
                <c:pt idx="4">
                  <c:v>285</c:v>
                </c:pt>
                <c:pt idx="5">
                  <c:v>1395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11F-42A2-8D5E-92F61D4D21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20121368"/>
        <c:axId val="320121760"/>
        <c:axId val="0"/>
      </c:bar3DChart>
      <c:catAx>
        <c:axId val="320121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20121760"/>
        <c:crosses val="autoZero"/>
        <c:auto val="1"/>
        <c:lblAlgn val="ctr"/>
        <c:lblOffset val="100"/>
        <c:noMultiLvlLbl val="0"/>
      </c:catAx>
      <c:valAx>
        <c:axId val="3201217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20121368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RECAUDACION SEGUN FUENTES DE INGRESOS (RD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$)</a:t>
            </a: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                                       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Oct-Dic 2022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308155446086484"/>
          <c:y val="6.6471183710465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22063660859648823"/>
          <c:w val="0.81967618245250207"/>
          <c:h val="0.43804756368795306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63B-473E-BC19-DED0C4CEC3B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63B-473E-BC19-DED0C4CEC3B3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63B-473E-BC19-DED0C4CEC3B3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63B-473E-BC19-DED0C4CEC3B3}"/>
              </c:ext>
            </c:extLst>
          </c:dPt>
          <c:dLbls>
            <c:dLbl>
              <c:idx val="2"/>
              <c:layout>
                <c:manualLayout>
                  <c:x val="1.7515051997810619E-2"/>
                  <c:y val="-3.5190626670246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363B-473E-BC19-DED0C4CEC3B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'ESTADISTICA OCT-DIC 22'!$A$73:$A$78</c:f>
              <c:strCache>
                <c:ptCount val="6"/>
                <c:pt idx="0">
                  <c:v>INGRESO POR SENASA</c:v>
                </c:pt>
                <c:pt idx="1">
                  <c:v>INGRESOS POR OTRAS ARS</c:v>
                </c:pt>
                <c:pt idx="2">
                  <c:v>INGRESOS POR PACIENTES</c:v>
                </c:pt>
                <c:pt idx="3">
                  <c:v>OTRAS CONSTRIBUCIONES</c:v>
                </c:pt>
                <c:pt idx="4">
                  <c:v>INGRESOS ALQUILER CAFETERIA</c:v>
                </c:pt>
                <c:pt idx="5">
                  <c:v>OTROS INGRESOS</c:v>
                </c:pt>
              </c:strCache>
            </c:strRef>
          </c:cat>
          <c:val>
            <c:numRef>
              <c:f>'ESTADISTICA OCT-DIC 22'!$C$73:$C$78</c:f>
              <c:numCache>
                <c:formatCode>#,##0.00</c:formatCode>
                <c:ptCount val="6"/>
                <c:pt idx="0">
                  <c:v>118282565.58</c:v>
                </c:pt>
                <c:pt idx="1">
                  <c:v>33475021.07</c:v>
                </c:pt>
                <c:pt idx="2">
                  <c:v>16695151.779999999</c:v>
                </c:pt>
                <c:pt idx="3">
                  <c:v>15000</c:v>
                </c:pt>
                <c:pt idx="4">
                  <c:v>108900</c:v>
                </c:pt>
                <c:pt idx="5">
                  <c:v>240000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63B-473E-BC19-DED0C4CEC3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20122544"/>
        <c:axId val="320122936"/>
        <c:axId val="0"/>
      </c:bar3DChart>
      <c:catAx>
        <c:axId val="32012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20122936"/>
        <c:crosses val="autoZero"/>
        <c:auto val="1"/>
        <c:lblAlgn val="ctr"/>
        <c:lblOffset val="100"/>
        <c:noMultiLvlLbl val="0"/>
      </c:catAx>
      <c:valAx>
        <c:axId val="32012293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320122544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1609726</xdr:colOff>
      <xdr:row>0</xdr:row>
      <xdr:rowOff>0</xdr:rowOff>
    </xdr:from>
    <xdr:to>
      <xdr:col>2</xdr:col>
      <xdr:colOff>952501</xdr:colOff>
      <xdr:row>2</xdr:row>
      <xdr:rowOff>43194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4B7CCC82-B8A9-FA70-A01C-DBA8B4E72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6" y="114300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3</xdr:col>
      <xdr:colOff>942975</xdr:colOff>
      <xdr:row>63</xdr:row>
      <xdr:rowOff>123825</xdr:rowOff>
    </xdr:to>
    <xdr:graphicFrame macro="">
      <xdr:nvGraphicFramePr>
        <xdr:cNvPr id="8" name="2 Gráfico">
          <a:extLst>
            <a:ext uri="{FF2B5EF4-FFF2-40B4-BE49-F238E27FC236}">
              <a16:creationId xmlns:a16="http://schemas.microsoft.com/office/drawing/2014/main" xmlns="" id="{8E455FC0-53B6-4B67-959A-919C59029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94</xdr:row>
      <xdr:rowOff>104774</xdr:rowOff>
    </xdr:from>
    <xdr:to>
      <xdr:col>3</xdr:col>
      <xdr:colOff>923925</xdr:colOff>
      <xdr:row>111</xdr:row>
      <xdr:rowOff>66673</xdr:rowOff>
    </xdr:to>
    <xdr:graphicFrame macro="">
      <xdr:nvGraphicFramePr>
        <xdr:cNvPr id="9" name="2 Gráfico">
          <a:extLst>
            <a:ext uri="{FF2B5EF4-FFF2-40B4-BE49-F238E27FC236}">
              <a16:creationId xmlns:a16="http://schemas.microsoft.com/office/drawing/2014/main" xmlns="" id="{0380007B-0C78-4E6B-948A-2231370C0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171450</xdr:colOff>
      <xdr:row>117</xdr:row>
      <xdr:rowOff>28575</xdr:rowOff>
    </xdr:from>
    <xdr:to>
      <xdr:col>2</xdr:col>
      <xdr:colOff>428625</xdr:colOff>
      <xdr:row>124</xdr:row>
      <xdr:rowOff>40663</xdr:rowOff>
    </xdr:to>
    <xdr:pic>
      <xdr:nvPicPr>
        <xdr:cNvPr id="3" name="Picture 2" descr="A picture containing table&#10;&#10;Description automatically generated">
          <a:extLst>
            <a:ext uri="{FF2B5EF4-FFF2-40B4-BE49-F238E27FC236}">
              <a16:creationId xmlns:a16="http://schemas.microsoft.com/office/drawing/2014/main" xmlns="" id="{C120CE99-1661-C87F-486A-A66C2C2AB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2031325"/>
          <a:ext cx="3924300" cy="13455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tabSelected="1" workbookViewId="0">
      <selection activeCell="F142" sqref="F142"/>
    </sheetView>
  </sheetViews>
  <sheetFormatPr baseColWidth="10" defaultColWidth="11.42578125" defaultRowHeight="15" x14ac:dyDescent="0.25"/>
  <cols>
    <col min="1" max="1" width="39.140625" customWidth="1"/>
    <col min="2" max="2" width="15.85546875" customWidth="1"/>
    <col min="3" max="3" width="18.5703125" customWidth="1"/>
    <col min="4" max="4" width="14.42578125" customWidth="1"/>
    <col min="5" max="5" width="13.5703125" bestFit="1" customWidth="1"/>
    <col min="6" max="6" width="12.7109375" bestFit="1" customWidth="1"/>
    <col min="7" max="7" width="13.85546875" bestFit="1" customWidth="1"/>
    <col min="8" max="8" width="12.7109375" bestFit="1" customWidth="1"/>
    <col min="9" max="9" width="13.85546875" bestFit="1" customWidth="1"/>
  </cols>
  <sheetData>
    <row r="1" spans="1:6" ht="15.75" x14ac:dyDescent="0.25">
      <c r="A1" s="59"/>
      <c r="B1" s="59"/>
      <c r="C1" s="59"/>
    </row>
    <row r="2" spans="1:6" x14ac:dyDescent="0.25">
      <c r="A2" s="60"/>
      <c r="B2" s="60"/>
      <c r="C2" s="60"/>
      <c r="D2" s="60"/>
    </row>
    <row r="3" spans="1:6" ht="20.25" customHeight="1" x14ac:dyDescent="0.25">
      <c r="A3" s="60" t="s">
        <v>15</v>
      </c>
      <c r="B3" s="60"/>
      <c r="C3" s="60"/>
      <c r="D3" s="60"/>
    </row>
    <row r="4" spans="1:6" x14ac:dyDescent="0.25">
      <c r="A4" s="60" t="s">
        <v>42</v>
      </c>
      <c r="B4" s="60"/>
      <c r="C4" s="60"/>
      <c r="D4" s="60"/>
    </row>
    <row r="5" spans="1:6" x14ac:dyDescent="0.25">
      <c r="A5" s="28"/>
      <c r="B5" s="10" t="s">
        <v>43</v>
      </c>
      <c r="C5" s="10" t="s">
        <v>44</v>
      </c>
      <c r="D5" s="10" t="s">
        <v>22</v>
      </c>
    </row>
    <row r="6" spans="1:6" x14ac:dyDescent="0.25">
      <c r="A6" s="11"/>
      <c r="B6" s="11" t="s">
        <v>0</v>
      </c>
      <c r="C6" s="11" t="s">
        <v>0</v>
      </c>
      <c r="D6" s="11" t="s">
        <v>23</v>
      </c>
    </row>
    <row r="7" spans="1:6" x14ac:dyDescent="0.25">
      <c r="A7" s="56" t="s">
        <v>25</v>
      </c>
      <c r="B7" s="61"/>
      <c r="C7" s="61"/>
      <c r="D7" s="62"/>
    </row>
    <row r="8" spans="1:6" x14ac:dyDescent="0.25">
      <c r="A8" s="29" t="s">
        <v>11</v>
      </c>
      <c r="B8" s="40">
        <v>17051</v>
      </c>
      <c r="C8" s="40">
        <v>21384</v>
      </c>
      <c r="D8" s="49">
        <f>+((C8-B8)/B8)*100</f>
        <v>25.411999296228959</v>
      </c>
      <c r="E8" s="7"/>
    </row>
    <row r="9" spans="1:6" x14ac:dyDescent="0.25">
      <c r="A9" s="30" t="s">
        <v>1</v>
      </c>
      <c r="B9" s="40">
        <v>1579</v>
      </c>
      <c r="C9" s="40">
        <v>872</v>
      </c>
      <c r="D9" s="49">
        <f t="shared" ref="D9:D13" si="0">+((C9-B9)/B9)*100</f>
        <v>-44.775174160861305</v>
      </c>
      <c r="E9" s="7"/>
    </row>
    <row r="10" spans="1:6" x14ac:dyDescent="0.25">
      <c r="A10" s="30" t="s">
        <v>19</v>
      </c>
      <c r="B10" s="40">
        <v>1375</v>
      </c>
      <c r="C10" s="40">
        <v>1631</v>
      </c>
      <c r="D10" s="49">
        <f t="shared" si="0"/>
        <v>18.618181818181817</v>
      </c>
      <c r="E10" s="7"/>
    </row>
    <row r="11" spans="1:6" x14ac:dyDescent="0.25">
      <c r="A11" s="30" t="s">
        <v>12</v>
      </c>
      <c r="B11" s="40">
        <v>3396</v>
      </c>
      <c r="C11" s="40">
        <v>5584</v>
      </c>
      <c r="D11" s="49">
        <f t="shared" si="0"/>
        <v>64.428739693757365</v>
      </c>
      <c r="E11" s="7"/>
    </row>
    <row r="12" spans="1:6" x14ac:dyDescent="0.25">
      <c r="A12" s="30" t="s">
        <v>2</v>
      </c>
      <c r="B12" s="40">
        <v>1927</v>
      </c>
      <c r="C12" s="40">
        <v>1992</v>
      </c>
      <c r="D12" s="49">
        <f t="shared" si="0"/>
        <v>3.3731188375713548</v>
      </c>
      <c r="E12" s="7"/>
    </row>
    <row r="13" spans="1:6" x14ac:dyDescent="0.25">
      <c r="A13" s="31" t="s">
        <v>13</v>
      </c>
      <c r="B13" s="14">
        <f>SUM(B8:B12)</f>
        <v>25328</v>
      </c>
      <c r="C13" s="14">
        <f>SUM(C8:C12)</f>
        <v>31463</v>
      </c>
      <c r="D13" s="50">
        <f t="shared" si="0"/>
        <v>24.222204674668351</v>
      </c>
    </row>
    <row r="14" spans="1:6" ht="6" customHeight="1" x14ac:dyDescent="0.25">
      <c r="A14" s="32"/>
      <c r="B14" s="16"/>
      <c r="C14" s="16"/>
      <c r="D14" s="17"/>
    </row>
    <row r="15" spans="1:6" x14ac:dyDescent="0.25">
      <c r="A15" s="53" t="s">
        <v>3</v>
      </c>
      <c r="B15" s="54"/>
      <c r="C15" s="54"/>
      <c r="D15" s="55"/>
    </row>
    <row r="16" spans="1:6" x14ac:dyDescent="0.25">
      <c r="A16" s="56"/>
      <c r="B16" s="57"/>
      <c r="C16" s="57"/>
      <c r="D16" s="58"/>
      <c r="F16" s="6"/>
    </row>
    <row r="17" spans="1:4" x14ac:dyDescent="0.25">
      <c r="A17" s="33" t="s">
        <v>4</v>
      </c>
      <c r="B17" s="40">
        <v>2750</v>
      </c>
      <c r="C17" s="40">
        <v>2936</v>
      </c>
      <c r="D17" s="49">
        <f>+((C17-B17)/B17)*100</f>
        <v>6.7636363636363637</v>
      </c>
    </row>
    <row r="18" spans="1:4" x14ac:dyDescent="0.25">
      <c r="A18" s="34" t="s">
        <v>5</v>
      </c>
      <c r="B18" s="40">
        <v>151</v>
      </c>
      <c r="C18" s="40">
        <v>118</v>
      </c>
      <c r="D18" s="49">
        <f t="shared" ref="D18:D20" si="1">+((C18-B18)/B18)*100</f>
        <v>-21.85430463576159</v>
      </c>
    </row>
    <row r="19" spans="1:4" x14ac:dyDescent="0.25">
      <c r="A19" s="35" t="s">
        <v>14</v>
      </c>
      <c r="B19" s="40">
        <v>43</v>
      </c>
      <c r="C19" s="40">
        <v>54</v>
      </c>
      <c r="D19" s="49">
        <f t="shared" si="1"/>
        <v>25.581395348837212</v>
      </c>
    </row>
    <row r="20" spans="1:4" x14ac:dyDescent="0.25">
      <c r="A20" s="36" t="s">
        <v>6</v>
      </c>
      <c r="B20" s="14">
        <f>SUM(B17:B19)</f>
        <v>2944</v>
      </c>
      <c r="C20" s="14">
        <f>SUM(C17:C19)</f>
        <v>3108</v>
      </c>
      <c r="D20" s="50">
        <f t="shared" si="1"/>
        <v>5.570652173913043</v>
      </c>
    </row>
    <row r="21" spans="1:4" ht="6.95" customHeight="1" x14ac:dyDescent="0.25">
      <c r="A21" s="37"/>
      <c r="B21" s="16"/>
      <c r="C21" s="16"/>
      <c r="D21" s="17"/>
    </row>
    <row r="22" spans="1:4" ht="20.100000000000001" customHeight="1" x14ac:dyDescent="0.25">
      <c r="A22" s="53" t="s">
        <v>24</v>
      </c>
      <c r="B22" s="54"/>
      <c r="C22" s="54"/>
      <c r="D22" s="55"/>
    </row>
    <row r="23" spans="1:4" ht="20.100000000000001" customHeight="1" x14ac:dyDescent="0.25">
      <c r="A23" s="56"/>
      <c r="B23" s="57"/>
      <c r="C23" s="57"/>
      <c r="D23" s="58"/>
    </row>
    <row r="24" spans="1:4" ht="20.100000000000001" customHeight="1" x14ac:dyDescent="0.25">
      <c r="A24" s="42" t="s">
        <v>20</v>
      </c>
      <c r="B24" s="41">
        <v>9</v>
      </c>
      <c r="C24" s="18">
        <v>0</v>
      </c>
      <c r="D24" s="13">
        <f t="shared" ref="D24:D26" si="2">+((C24-B24)/B24)*100</f>
        <v>-100</v>
      </c>
    </row>
    <row r="25" spans="1:4" ht="20.100000000000001" customHeight="1" x14ac:dyDescent="0.25">
      <c r="A25" s="43" t="s">
        <v>21</v>
      </c>
      <c r="B25" s="41">
        <v>0</v>
      </c>
      <c r="C25" s="18">
        <v>1</v>
      </c>
      <c r="D25" s="13"/>
    </row>
    <row r="26" spans="1:4" ht="20.100000000000001" customHeight="1" x14ac:dyDescent="0.25">
      <c r="A26" s="4" t="s">
        <v>26</v>
      </c>
      <c r="B26" s="19">
        <f>SUM(B24:B25)</f>
        <v>9</v>
      </c>
      <c r="C26" s="19">
        <f>SUM(C24:C25)</f>
        <v>1</v>
      </c>
      <c r="D26" s="15">
        <f t="shared" si="2"/>
        <v>-88.888888888888886</v>
      </c>
    </row>
    <row r="27" spans="1:4" x14ac:dyDescent="0.25">
      <c r="A27" s="53" t="s">
        <v>7</v>
      </c>
      <c r="B27" s="54"/>
      <c r="C27" s="54"/>
      <c r="D27" s="55"/>
    </row>
    <row r="28" spans="1:4" x14ac:dyDescent="0.25">
      <c r="A28" s="56"/>
      <c r="B28" s="57"/>
      <c r="C28" s="57"/>
      <c r="D28" s="58"/>
    </row>
    <row r="29" spans="1:4" ht="20.100000000000001" customHeight="1" x14ac:dyDescent="0.25">
      <c r="A29" s="1" t="s">
        <v>16</v>
      </c>
      <c r="B29" s="41">
        <v>15227</v>
      </c>
      <c r="C29" s="18">
        <v>19610</v>
      </c>
      <c r="D29" s="13">
        <f t="shared" ref="D29:D31" si="3">+((C29-B29)/B29)*100</f>
        <v>28.7843961384383</v>
      </c>
    </row>
    <row r="30" spans="1:4" ht="20.100000000000001" customHeight="1" x14ac:dyDescent="0.25">
      <c r="A30" s="2" t="s">
        <v>8</v>
      </c>
      <c r="B30" s="41">
        <v>131601</v>
      </c>
      <c r="C30" s="18">
        <v>150618</v>
      </c>
      <c r="D30" s="13">
        <f t="shared" si="3"/>
        <v>14.450498096519024</v>
      </c>
    </row>
    <row r="31" spans="1:4" ht="20.100000000000001" customHeight="1" x14ac:dyDescent="0.25">
      <c r="A31" s="4" t="s">
        <v>27</v>
      </c>
      <c r="B31" s="19">
        <f>SUM(B29:B30)</f>
        <v>146828</v>
      </c>
      <c r="C31" s="19">
        <f>SUM(C29:C30)</f>
        <v>170228</v>
      </c>
      <c r="D31" s="15">
        <f t="shared" si="3"/>
        <v>15.937014738333289</v>
      </c>
    </row>
    <row r="32" spans="1:4" ht="6" customHeight="1" x14ac:dyDescent="0.25">
      <c r="A32" s="5"/>
      <c r="B32" s="20"/>
      <c r="C32" s="20"/>
      <c r="D32" s="17"/>
    </row>
    <row r="33" spans="1:4" ht="21.95" customHeight="1" x14ac:dyDescent="0.25">
      <c r="A33" s="63" t="s">
        <v>28</v>
      </c>
      <c r="B33" s="64"/>
      <c r="C33" s="64"/>
      <c r="D33" s="65"/>
    </row>
    <row r="34" spans="1:4" ht="21.95" customHeight="1" x14ac:dyDescent="0.25">
      <c r="A34" s="9" t="s">
        <v>29</v>
      </c>
      <c r="B34" s="51">
        <v>434</v>
      </c>
      <c r="C34" s="21">
        <v>285</v>
      </c>
      <c r="D34" s="13">
        <f t="shared" ref="D34:D35" si="4">+((C34-B34)/B34)*100</f>
        <v>-34.331797235023046</v>
      </c>
    </row>
    <row r="35" spans="1:4" ht="21.95" customHeight="1" x14ac:dyDescent="0.25">
      <c r="A35" s="9" t="s">
        <v>30</v>
      </c>
      <c r="B35" s="51">
        <v>455</v>
      </c>
      <c r="C35" s="21">
        <v>286</v>
      </c>
      <c r="D35" s="13">
        <f t="shared" si="4"/>
        <v>-37.142857142857146</v>
      </c>
    </row>
    <row r="36" spans="1:4" ht="21.95" customHeight="1" x14ac:dyDescent="0.25">
      <c r="A36" s="8"/>
      <c r="B36" s="22"/>
      <c r="C36" s="22"/>
      <c r="D36" s="17"/>
    </row>
    <row r="37" spans="1:4" x14ac:dyDescent="0.25">
      <c r="A37" s="53" t="s">
        <v>17</v>
      </c>
      <c r="B37" s="54"/>
      <c r="C37" s="54"/>
      <c r="D37" s="55"/>
    </row>
    <row r="38" spans="1:4" x14ac:dyDescent="0.25">
      <c r="A38" s="56"/>
      <c r="B38" s="57"/>
      <c r="C38" s="57"/>
      <c r="D38" s="58"/>
    </row>
    <row r="39" spans="1:4" x14ac:dyDescent="0.25">
      <c r="A39" s="38" t="s">
        <v>18</v>
      </c>
      <c r="B39" s="52">
        <v>108</v>
      </c>
      <c r="C39" s="23">
        <v>142</v>
      </c>
      <c r="D39" s="13">
        <f t="shared" ref="D39:D40" si="5">+((C39-B39)/B39)*100</f>
        <v>31.481481481481481</v>
      </c>
    </row>
    <row r="40" spans="1:4" x14ac:dyDescent="0.25">
      <c r="A40" s="24" t="s">
        <v>9</v>
      </c>
      <c r="B40" s="24">
        <f>SUM(B39)</f>
        <v>108</v>
      </c>
      <c r="C40" s="24">
        <f>SUM(C39)</f>
        <v>142</v>
      </c>
      <c r="D40" s="15">
        <f t="shared" si="5"/>
        <v>31.481481481481481</v>
      </c>
    </row>
    <row r="41" spans="1:4" ht="6" customHeight="1" x14ac:dyDescent="0.25">
      <c r="A41" s="25"/>
      <c r="B41" s="25"/>
      <c r="C41" s="25"/>
      <c r="D41" s="17"/>
    </row>
    <row r="42" spans="1:4" x14ac:dyDescent="0.25">
      <c r="A42" s="3" t="s">
        <v>10</v>
      </c>
      <c r="B42" s="40">
        <v>1536</v>
      </c>
      <c r="C42" s="12">
        <v>1395</v>
      </c>
      <c r="D42" s="13">
        <f t="shared" ref="D42" si="6">+((C42-B42)/B42)*100</f>
        <v>-9.1796875</v>
      </c>
    </row>
    <row r="43" spans="1:4" x14ac:dyDescent="0.25">
      <c r="A43" s="26" t="s">
        <v>31</v>
      </c>
      <c r="B43" s="27"/>
      <c r="C43" s="27"/>
      <c r="D43" s="27"/>
    </row>
    <row r="44" spans="1:4" x14ac:dyDescent="0.25">
      <c r="D44">
        <v>1</v>
      </c>
    </row>
    <row r="52" spans="7:8" x14ac:dyDescent="0.25">
      <c r="G52" s="68"/>
      <c r="H52" s="68"/>
    </row>
    <row r="53" spans="7:8" x14ac:dyDescent="0.25">
      <c r="G53" s="68"/>
      <c r="H53" s="68"/>
    </row>
    <row r="54" spans="7:8" x14ac:dyDescent="0.25">
      <c r="G54" s="68"/>
      <c r="H54" s="68"/>
    </row>
    <row r="55" spans="7:8" x14ac:dyDescent="0.25">
      <c r="G55" s="39"/>
      <c r="H55" s="39"/>
    </row>
    <row r="68" spans="1:9" x14ac:dyDescent="0.25">
      <c r="A68" s="66" t="s">
        <v>39</v>
      </c>
      <c r="B68" s="66"/>
      <c r="C68" s="66"/>
      <c r="D68" s="66"/>
    </row>
    <row r="69" spans="1:9" x14ac:dyDescent="0.25">
      <c r="A69" s="60" t="s">
        <v>42</v>
      </c>
      <c r="B69" s="60"/>
      <c r="C69" s="60"/>
      <c r="D69" s="60"/>
    </row>
    <row r="71" spans="1:9" x14ac:dyDescent="0.25">
      <c r="A71" s="67" t="s">
        <v>32</v>
      </c>
      <c r="B71" s="10" t="s">
        <v>45</v>
      </c>
      <c r="C71" s="10" t="s">
        <v>44</v>
      </c>
      <c r="D71" s="10" t="s">
        <v>22</v>
      </c>
    </row>
    <row r="72" spans="1:9" x14ac:dyDescent="0.25">
      <c r="A72" s="67"/>
      <c r="B72" s="11" t="s">
        <v>40</v>
      </c>
      <c r="C72" s="11" t="s">
        <v>40</v>
      </c>
      <c r="D72" s="11" t="s">
        <v>23</v>
      </c>
      <c r="G72" s="44"/>
    </row>
    <row r="73" spans="1:9" ht="15.75" x14ac:dyDescent="0.25">
      <c r="A73" s="45" t="s">
        <v>33</v>
      </c>
      <c r="B73" s="47">
        <v>124631831.12</v>
      </c>
      <c r="C73" s="47">
        <v>118282565.58</v>
      </c>
      <c r="D73" s="49">
        <f>+((C73-B73)/B73)*100</f>
        <v>-5.0944172792315845</v>
      </c>
      <c r="F73" s="44"/>
      <c r="G73" s="44"/>
      <c r="H73" s="44"/>
      <c r="I73" s="44"/>
    </row>
    <row r="74" spans="1:9" ht="15.75" x14ac:dyDescent="0.25">
      <c r="A74" s="45" t="s">
        <v>34</v>
      </c>
      <c r="B74" s="47">
        <v>25616046.949999999</v>
      </c>
      <c r="C74" s="47">
        <v>33475021.07</v>
      </c>
      <c r="D74" s="49">
        <f t="shared" ref="D74:D79" si="7">+((C74-B74)/B74)*100</f>
        <v>30.67988646077962</v>
      </c>
      <c r="F74" s="44"/>
      <c r="G74" s="44"/>
      <c r="H74" s="44"/>
      <c r="I74" s="44"/>
    </row>
    <row r="75" spans="1:9" ht="15.75" x14ac:dyDescent="0.25">
      <c r="A75" s="45" t="s">
        <v>35</v>
      </c>
      <c r="B75" s="47">
        <v>11044883.15</v>
      </c>
      <c r="C75" s="47">
        <v>16695151.779999999</v>
      </c>
      <c r="D75" s="49">
        <f t="shared" si="7"/>
        <v>51.157341850194214</v>
      </c>
      <c r="F75" s="44"/>
      <c r="G75" s="44"/>
      <c r="H75" s="44"/>
      <c r="I75" s="44"/>
    </row>
    <row r="76" spans="1:9" ht="15.75" x14ac:dyDescent="0.25">
      <c r="A76" s="45" t="s">
        <v>36</v>
      </c>
      <c r="B76" s="47">
        <v>0</v>
      </c>
      <c r="C76" s="47">
        <v>15000</v>
      </c>
      <c r="D76" s="49"/>
      <c r="F76" s="44"/>
      <c r="G76" s="6"/>
      <c r="H76" s="44"/>
      <c r="I76" s="44"/>
    </row>
    <row r="77" spans="1:9" ht="15.75" x14ac:dyDescent="0.25">
      <c r="A77" s="45" t="s">
        <v>37</v>
      </c>
      <c r="B77" s="47">
        <v>45000</v>
      </c>
      <c r="C77" s="47">
        <v>108900</v>
      </c>
      <c r="D77" s="49">
        <f t="shared" si="7"/>
        <v>142</v>
      </c>
      <c r="F77" s="44"/>
      <c r="G77" s="6"/>
      <c r="H77" s="44"/>
      <c r="I77" s="44"/>
    </row>
    <row r="78" spans="1:9" ht="15.75" x14ac:dyDescent="0.25">
      <c r="A78" s="45" t="s">
        <v>38</v>
      </c>
      <c r="B78" s="47">
        <v>45476.480000000003</v>
      </c>
      <c r="C78" s="47">
        <v>240000</v>
      </c>
      <c r="D78" s="49">
        <f t="shared" si="7"/>
        <v>427.74533121296986</v>
      </c>
      <c r="F78" s="44"/>
      <c r="G78" s="6"/>
      <c r="H78" s="44"/>
      <c r="I78" s="44"/>
    </row>
    <row r="79" spans="1:9" ht="15.75" x14ac:dyDescent="0.25">
      <c r="A79" s="46" t="s">
        <v>41</v>
      </c>
      <c r="B79" s="48">
        <f>SUM(B73:B78)</f>
        <v>161383237.69999999</v>
      </c>
      <c r="C79" s="48">
        <f>SUM(C73:C78)</f>
        <v>168816638.43000001</v>
      </c>
      <c r="D79" s="50">
        <f t="shared" si="7"/>
        <v>4.6060550252549675</v>
      </c>
      <c r="F79" s="44"/>
      <c r="G79" s="44"/>
      <c r="H79" s="44"/>
      <c r="I79" s="44"/>
    </row>
    <row r="82" spans="4:4" ht="13.5" customHeight="1" x14ac:dyDescent="0.25"/>
    <row r="89" spans="4:4" x14ac:dyDescent="0.25">
      <c r="D89">
        <v>2</v>
      </c>
    </row>
    <row r="136" spans="4:4" x14ac:dyDescent="0.25">
      <c r="D136">
        <v>3</v>
      </c>
    </row>
  </sheetData>
  <mergeCells count="16">
    <mergeCell ref="A69:D69"/>
    <mergeCell ref="A68:D68"/>
    <mergeCell ref="A71:A72"/>
    <mergeCell ref="G52:H52"/>
    <mergeCell ref="G53:H53"/>
    <mergeCell ref="G54:H54"/>
    <mergeCell ref="A22:D23"/>
    <mergeCell ref="A27:D28"/>
    <mergeCell ref="A37:D38"/>
    <mergeCell ref="A1:C1"/>
    <mergeCell ref="A2:D2"/>
    <mergeCell ref="A3:D3"/>
    <mergeCell ref="A4:D4"/>
    <mergeCell ref="A7:D7"/>
    <mergeCell ref="A15:D16"/>
    <mergeCell ref="A33:D3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 OCT-DIC 22</vt:lpstr>
    </vt:vector>
  </TitlesOfParts>
  <Company>CECANOT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Lisset T. Garcia Hernandez</cp:lastModifiedBy>
  <cp:lastPrinted>2023-01-12T13:49:27Z</cp:lastPrinted>
  <dcterms:created xsi:type="dcterms:W3CDTF">2017-02-02T14:48:37Z</dcterms:created>
  <dcterms:modified xsi:type="dcterms:W3CDTF">2023-01-12T13:49:48Z</dcterms:modified>
</cp:coreProperties>
</file>