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Descargas\"/>
    </mc:Choice>
  </mc:AlternateContent>
  <bookViews>
    <workbookView xWindow="0" yWindow="0" windowWidth="23400" windowHeight="10200"/>
  </bookViews>
  <sheets>
    <sheet name="ESTADISTICA en-mar 23" sheetId="20" r:id="rId1"/>
    <sheet name="EST. ENE-MAR 23 (SEGUN mODELO)" sheetId="2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20" l="1"/>
  <c r="D79" i="20"/>
  <c r="D80" i="20"/>
  <c r="D81" i="20"/>
  <c r="D82" i="20"/>
  <c r="D78" i="20"/>
  <c r="C85" i="20"/>
  <c r="B85" i="20"/>
  <c r="C40" i="20"/>
  <c r="C12" i="20"/>
  <c r="C39" i="21"/>
  <c r="D85" i="20" l="1"/>
  <c r="C34" i="21"/>
  <c r="C26" i="21"/>
  <c r="C30" i="21" s="1"/>
  <c r="C17" i="21"/>
  <c r="C12" i="21"/>
  <c r="C8" i="21"/>
  <c r="D35" i="20" l="1"/>
  <c r="D34" i="20"/>
  <c r="B40" i="20" l="1"/>
  <c r="B16" i="20"/>
  <c r="B22" i="20"/>
  <c r="C16" i="20" l="1"/>
  <c r="D42" i="20"/>
  <c r="D39" i="20"/>
  <c r="C31" i="20"/>
  <c r="B31" i="20"/>
  <c r="D30" i="20"/>
  <c r="D29" i="20"/>
  <c r="C27" i="20"/>
  <c r="B27" i="20"/>
  <c r="D25" i="20"/>
  <c r="C22" i="20"/>
  <c r="D20" i="20"/>
  <c r="D15" i="20"/>
  <c r="D13" i="20"/>
  <c r="D12" i="20"/>
  <c r="D11" i="20"/>
  <c r="D40" i="20" l="1"/>
  <c r="D31" i="20"/>
  <c r="D27" i="20"/>
  <c r="D22" i="20"/>
  <c r="D16" i="20"/>
  <c r="D21" i="20"/>
  <c r="D19" i="20"/>
  <c r="D14" i="20"/>
</calcChain>
</file>

<file path=xl/sharedStrings.xml><?xml version="1.0" encoding="utf-8"?>
<sst xmlns="http://schemas.openxmlformats.org/spreadsheetml/2006/main" count="222" uniqueCount="70">
  <si>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</si>
  <si>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</si>
  <si>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</si>
  <si>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</si>
  <si>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</si>
  <si>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</si>
  <si>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</si>
  <si>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</si>
  <si>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</si>
  <si>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</si>
  <si>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</si>
  <si>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</si>
  <si>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</si>
  <si>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</si>
  <si>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</si>
  <si>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</si>
  <si>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</si>
  <si>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HEMODINAMIA</t>
  </si>
  <si>
    <t>TOTAL PROCEDIMIENTOS HEMODINAMIA</t>
  </si>
  <si>
    <t>EVAL. CARDIO VASCULAR</t>
  </si>
  <si>
    <t>Cornea</t>
  </si>
  <si>
    <t>Renal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</si>
  <si>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</si>
  <si>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</si>
  <si>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</si>
  <si>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</si>
  <si>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</si>
  <si>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</si>
  <si>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INTERNAMIENTOS</t>
  </si>
  <si>
    <t>INGRESOS</t>
  </si>
  <si>
    <t>EGRESOS</t>
  </si>
  <si>
    <t>Ene- Mar  2022</t>
  </si>
  <si>
    <r>
      <t xml:space="preserve">Fuente: </t>
    </r>
    <r>
      <rPr>
        <sz val="10"/>
        <color theme="1"/>
        <rFont val="Arial"/>
        <family val="2"/>
      </rPr>
      <t xml:space="preserve"> CECANOT</t>
    </r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</si>
  <si>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</si>
  <si>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</si>
  <si>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</si>
  <si>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</si>
  <si>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</si>
  <si>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</si>
  <si>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</si>
  <si>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</si>
  <si>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</si>
  <si>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</si>
  <si>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</si>
  <si>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</si>
  <si>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</si>
  <si>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</si>
  <si>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</si>
  <si>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</si>
  <si>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</si>
  <si>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>Ene- Mar  2023</t>
  </si>
  <si>
    <t>Estadistica comparativa Ene - Mar 2022  y  Ene - Mar  2023</t>
  </si>
  <si>
    <t xml:space="preserve">RECAUDACIONES </t>
  </si>
  <si>
    <t>FUENTE</t>
  </si>
  <si>
    <t>RD $</t>
  </si>
  <si>
    <t>Periodo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</si>
  <si>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</si>
  <si>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</si>
  <si>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</si>
  <si>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</si>
  <si>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</si>
  <si>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</si>
  <si>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RECAUDACION SEGUN FUENTES DE INGRESOS</t>
  </si>
  <si>
    <t>TOTAL INGRESOS</t>
  </si>
  <si>
    <t>Ene- Mar 2022</t>
  </si>
  <si>
    <t>PERIODO</t>
  </si>
  <si>
    <t>ENE-Marzo</t>
  </si>
  <si>
    <t>INGRESOS HOSPITALARIOS</t>
  </si>
  <si>
    <t>EGRESOS HOSPITALARIOS</t>
  </si>
  <si>
    <t>TRANSFERENCIA (FONDO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</si>
</sst>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90">
    <xf numFmtId="0" fontId="0" fillId="0" borderId="0" xfId="0"/>
    <xf numFmtId="1" fontId="3" fillId="0" borderId="8" xfId="0" applyNumberFormat="1" applyFont="1" applyBorder="1" applyAlignment="1" applyProtection="1">
      <alignment horizontal="left" vertical="center" wrapText="1"/>
      <protection hidden="1"/>
    </xf>
    <xf numFmtId="1" fontId="3" fillId="0" borderId="2" xfId="0" applyNumberFormat="1" applyFont="1" applyBorder="1" applyAlignment="1" applyProtection="1">
      <alignment horizontal="left" vertical="center" wrapText="1"/>
      <protection hidden="1"/>
    </xf>
    <xf numFmtId="1" fontId="4" fillId="3" borderId="4" xfId="1" applyNumberFormat="1" applyFont="1" applyFill="1" applyBorder="1" applyAlignment="1" applyProtection="1">
      <alignment horizontal="left" wrapText="1"/>
      <protection hidden="1"/>
    </xf>
    <xf numFmtId="1" fontId="4" fillId="2" borderId="4" xfId="0" applyNumberFormat="1" applyFont="1" applyFill="1" applyBorder="1" applyAlignment="1" applyProtection="1">
      <alignment horizontal="left" vertical="center" wrapText="1"/>
      <protection hidden="1"/>
    </xf>
    <xf numFmtId="1" fontId="4" fillId="3" borderId="1" xfId="0" applyNumberFormat="1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/>
    <xf numFmtId="1" fontId="4" fillId="3" borderId="4" xfId="0" applyNumberFormat="1" applyFont="1" applyFill="1" applyBorder="1" applyAlignment="1" applyProtection="1">
      <alignment horizontal="left" vertical="center" wrapText="1"/>
      <protection hidden="1"/>
    </xf>
    <xf numFmtId="1" fontId="3" fillId="3" borderId="4" xfId="0" applyNumberFormat="1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2" borderId="4" xfId="0" applyFont="1" applyFill="1" applyBorder="1"/>
    <xf numFmtId="0" fontId="7" fillId="3" borderId="1" xfId="0" applyFont="1" applyFill="1" applyBorder="1"/>
    <xf numFmtId="0" fontId="7" fillId="2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3" borderId="4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left"/>
    </xf>
    <xf numFmtId="3" fontId="5" fillId="0" borderId="4" xfId="0" applyNumberFormat="1" applyFont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 applyProtection="1">
      <alignment horizontal="left" vertical="center" wrapText="1"/>
      <protection hidden="1"/>
    </xf>
    <xf numFmtId="1" fontId="11" fillId="0" borderId="2" xfId="0" applyNumberFormat="1" applyFont="1" applyBorder="1" applyAlignment="1" applyProtection="1">
      <alignment horizontal="left" vertical="center" wrapText="1"/>
      <protection hidden="1"/>
    </xf>
    <xf numFmtId="49" fontId="8" fillId="0" borderId="5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" fontId="6" fillId="0" borderId="4" xfId="0" applyNumberFormat="1" applyFont="1" applyBorder="1" applyAlignment="1">
      <alignment horizontal="center"/>
    </xf>
    <xf numFmtId="3" fontId="13" fillId="2" borderId="4" xfId="0" applyNumberFormat="1" applyFont="1" applyFill="1" applyBorder="1" applyAlignment="1">
      <alignment horizontal="center"/>
    </xf>
    <xf numFmtId="4" fontId="1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12" fillId="0" borderId="4" xfId="0" applyFont="1" applyBorder="1"/>
    <xf numFmtId="4" fontId="6" fillId="0" borderId="4" xfId="0" applyNumberFormat="1" applyFont="1" applyBorder="1"/>
    <xf numFmtId="3" fontId="5" fillId="3" borderId="3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" fontId="5" fillId="0" borderId="0" xfId="0" applyNumberFormat="1" applyFont="1"/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3" fillId="4" borderId="4" xfId="0" applyFont="1" applyFill="1" applyBorder="1"/>
    <xf numFmtId="4" fontId="14" fillId="4" borderId="4" xfId="0" applyNumberFormat="1" applyFont="1" applyFill="1" applyBorder="1"/>
    <xf numFmtId="4" fontId="14" fillId="4" borderId="4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4" fontId="6" fillId="0" borderId="0" xfId="0" applyNumberFormat="1" applyFont="1"/>
    <xf numFmtId="0" fontId="10" fillId="0" borderId="0" xfId="0" applyFont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4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7" xfId="3"/>
    <cellStyle name="Normal 4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Producción de servicios mas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solicitados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Ene-Mar 2023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71179905443415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A-4755-AEE0-43A3EC96849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A-4755-AEE0-43A3EC968499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43A-4755-AEE0-43A3EC96849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43A-4755-AEE0-43A3EC96849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('ESTADISTICA en-mar 23'!$A$16,'ESTADISTICA en-mar 23'!$A$22,'ESTADISTICA en-mar 23'!$A$31,'ESTADISTICA en-mar 23'!$A$34,'ESTADISTICA en-mar 23'!$A$42)</c:f>
              <c:strCache>
                <c:ptCount val="5"/>
                <c:pt idx="0">
                  <c:v>TOTAL CONSULTAS</c:v>
                </c:pt>
                <c:pt idx="1">
                  <c:v>TOTAL CIRUGIAS </c:v>
                </c:pt>
                <c:pt idx="2">
                  <c:v>TOTAL ESTUDIOS Y LABORATORIOS</c:v>
                </c:pt>
                <c:pt idx="3">
                  <c:v>INGRESOS HOSPITALARIOS</c:v>
                </c:pt>
                <c:pt idx="4">
                  <c:v>HEMODIALISIS</c:v>
                </c:pt>
              </c:strCache>
            </c:strRef>
          </c:cat>
          <c:val>
            <c:numRef>
              <c:f>('ESTADISTICA en-mar 23'!$C$16,'ESTADISTICA en-mar 23'!$C$22,'ESTADISTICA en-mar 23'!$C$31,'ESTADISTICA en-mar 23'!$C$34,'ESTADISTICA en-mar 23'!$C$42)</c:f>
              <c:numCache>
                <c:formatCode>#,##0</c:formatCode>
                <c:ptCount val="5"/>
                <c:pt idx="0">
                  <c:v>28027</c:v>
                </c:pt>
                <c:pt idx="1">
                  <c:v>2943</c:v>
                </c:pt>
                <c:pt idx="2">
                  <c:v>189198</c:v>
                </c:pt>
                <c:pt idx="3">
                  <c:v>277</c:v>
                </c:pt>
                <c:pt idx="4">
                  <c:v>1437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43A-4755-AEE0-43A3EC9684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45795680"/>
        <c:axId val="121895432"/>
        <c:axId val="0"/>
      </c:bar3DChart>
      <c:catAx>
        <c:axId val="345795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1895432"/>
        <c:crosses val="autoZero"/>
        <c:auto val="1"/>
        <c:lblAlgn val="ctr"/>
        <c:lblOffset val="100"/>
        <c:noMultiLvlLbl val="0"/>
      </c:catAx>
      <c:valAx>
        <c:axId val="121895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45795680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RECAUDACION SEGUN FUENTES DE INGRESOS (RD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$)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Ene-Mar 2023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308155446086484"/>
          <c:y val="6.647118371046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22063660859648823"/>
          <c:w val="0.81967618245250207"/>
          <c:h val="0.4380475636879530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775-43A4-8F65-A139ADBB4A7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75-43A4-8F65-A139ADBB4A7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D775-43A4-8F65-A139ADBB4A72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775-43A4-8F65-A139ADBB4A72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775-43A4-8F65-A139ADBB4A72}"/>
              </c:ext>
            </c:extLst>
          </c:dPt>
          <c:dPt>
            <c:idx val="6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F92D-42DC-9B27-67F08E8EAC0A}"/>
              </c:ext>
            </c:extLst>
          </c:dPt>
          <c:dLbls>
            <c:dLbl>
              <c:idx val="2"/>
              <c:layout>
                <c:manualLayout>
                  <c:x val="1.7515051997810619E-2"/>
                  <c:y val="-3.51906266702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775-43A4-8F65-A139ADBB4A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 en-mar 23'!$A$78:$A$84</c:f>
              <c:strCache>
                <c:ptCount val="7"/>
                <c:pt idx="0">
                  <c:v>INGRESO POR SENASA</c:v>
                </c:pt>
                <c:pt idx="1">
                  <c:v>INGRESOS POR OTRAS ARS</c:v>
                </c:pt>
                <c:pt idx="2">
                  <c:v>INGRESOS POR PACIENTES</c:v>
                </c:pt>
                <c:pt idx="3">
                  <c:v>OTRAS CONSTRIBUCIONES</c:v>
                </c:pt>
                <c:pt idx="4">
                  <c:v>INGRESOS ALQUILER CAFETERIA</c:v>
                </c:pt>
                <c:pt idx="5">
                  <c:v>TRANSFERENCIA (FONDO 100)</c:v>
                </c:pt>
                <c:pt idx="6">
                  <c:v>OTROS INGRESOS</c:v>
                </c:pt>
              </c:strCache>
            </c:strRef>
          </c:cat>
          <c:val>
            <c:numRef>
              <c:f>'ESTADISTICA en-mar 23'!$C$78:$C$84</c:f>
              <c:numCache>
                <c:formatCode>#,##0.00</c:formatCode>
                <c:ptCount val="7"/>
                <c:pt idx="0">
                  <c:v>137337110.59</c:v>
                </c:pt>
                <c:pt idx="1">
                  <c:v>33221295.949999999</c:v>
                </c:pt>
                <c:pt idx="2">
                  <c:v>17423206.559999999</c:v>
                </c:pt>
                <c:pt idx="4">
                  <c:v>108900</c:v>
                </c:pt>
                <c:pt idx="5">
                  <c:v>65532957.450000003</c:v>
                </c:pt>
                <c:pt idx="6">
                  <c:v>634619.56999999995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775-43A4-8F65-A139ADBB4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22117856"/>
        <c:axId val="122953136"/>
        <c:axId val="0"/>
      </c:bar3DChart>
      <c:catAx>
        <c:axId val="12211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2953136"/>
        <c:crosses val="autoZero"/>
        <c:auto val="1"/>
        <c:lblAlgn val="ctr"/>
        <c:lblOffset val="100"/>
        <c:noMultiLvlLbl val="0"/>
      </c:catAx>
      <c:valAx>
        <c:axId val="1229531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22117856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45</xdr:row>
      <xdr:rowOff>47625</xdr:rowOff>
    </xdr:from>
    <xdr:to>
      <xdr:col>1</xdr:col>
      <xdr:colOff>619125</xdr:colOff>
      <xdr:row>47</xdr:row>
      <xdr:rowOff>100344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33F728C-77A2-4B81-8B79-B9EDAB8A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067800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49</xdr:row>
      <xdr:rowOff>9525</xdr:rowOff>
    </xdr:from>
    <xdr:to>
      <xdr:col>4</xdr:col>
      <xdr:colOff>9525</xdr:colOff>
      <xdr:row>65</xdr:row>
      <xdr:rowOff>190499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xmlns="" id="{70BACC39-F41A-4D2E-91AD-4E2320ABA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114300</xdr:colOff>
      <xdr:row>69</xdr:row>
      <xdr:rowOff>76200</xdr:rowOff>
    </xdr:from>
    <xdr:to>
      <xdr:col>1</xdr:col>
      <xdr:colOff>514350</xdr:colOff>
      <xdr:row>71</xdr:row>
      <xdr:rowOff>128919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8F8145A-529F-4363-AC63-4F52979A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49875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3</xdr:col>
      <xdr:colOff>923925</xdr:colOff>
      <xdr:row>104</xdr:row>
      <xdr:rowOff>152399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xmlns="" id="{143AC159-F4EB-40E0-AE4F-3EC06E067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247650</xdr:colOff>
      <xdr:row>106</xdr:row>
      <xdr:rowOff>47625</xdr:rowOff>
    </xdr:from>
    <xdr:to>
      <xdr:col>2</xdr:col>
      <xdr:colOff>504825</xdr:colOff>
      <xdr:row>113</xdr:row>
      <xdr:rowOff>59713</xdr:rowOff>
    </xdr:to>
    <xdr:pic>
      <xdr:nvPicPr>
        <xdr:cNvPr id="7" name="Picture 6" descr="A picture containing table&#10;&#10;Description automatically generated">
          <a:extLst>
            <a:ext uri="{FF2B5EF4-FFF2-40B4-BE49-F238E27FC236}">
              <a16:creationId xmlns:a16="http://schemas.microsoft.com/office/drawing/2014/main" xmlns="" id="{EC353A66-F0B6-412A-AD24-20B66C0E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945975"/>
          <a:ext cx="3924300" cy="1345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1</xdr:col>
      <xdr:colOff>419100</xdr:colOff>
      <xdr:row>2</xdr:row>
      <xdr:rowOff>128919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E971653-01DD-41A2-90D4-4295107F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3009900" cy="433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abSelected="1" workbookViewId="0">
      <selection activeCell="H51" sqref="H51"/>
    </sheetView>
  </sheetViews>
  <sheetFormatPr baseColWidth="10" defaultColWidth="11.42578125" defaultRowHeight="15" x14ac:dyDescent="0.2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</cols>
  <sheetData>
    <row r="1" spans="1:5" ht="15.75" x14ac:dyDescent="0.25">
      <c r="A1" s="82"/>
      <c r="B1" s="82"/>
      <c r="C1" s="82"/>
    </row>
    <row r="2" spans="1:5" x14ac:dyDescent="0.25">
      <c r="A2" s="75"/>
      <c r="B2" s="75"/>
      <c r="C2" s="75"/>
      <c r="D2" s="75"/>
    </row>
    <row r="3" spans="1:5" x14ac:dyDescent="0.25">
      <c r="A3" s="57"/>
      <c r="B3" s="57"/>
      <c r="C3" s="57"/>
      <c r="D3" s="57"/>
    </row>
    <row r="4" spans="1:5" x14ac:dyDescent="0.25">
      <c r="A4" s="57"/>
      <c r="B4" s="57"/>
      <c r="C4" s="57"/>
      <c r="D4" s="57"/>
    </row>
    <row r="5" spans="1:5" x14ac:dyDescent="0.25">
      <c r="A5" s="75" t="s">
        <v>15</v>
      </c>
      <c r="B5" s="75"/>
      <c r="C5" s="75"/>
      <c r="D5" s="75"/>
    </row>
    <row r="6" spans="1:5" x14ac:dyDescent="0.25">
      <c r="A6" s="75" t="s">
        <v>51</v>
      </c>
      <c r="B6" s="75"/>
      <c r="C6" s="75"/>
      <c r="D6" s="75"/>
    </row>
    <row r="7" spans="1:5" x14ac:dyDescent="0.25">
      <c r="A7" s="24"/>
      <c r="B7" s="25"/>
      <c r="C7" s="25"/>
      <c r="D7" s="25"/>
    </row>
    <row r="8" spans="1:5" x14ac:dyDescent="0.25">
      <c r="A8" s="26"/>
      <c r="B8" s="9" t="s">
        <v>31</v>
      </c>
      <c r="C8" s="9" t="s">
        <v>50</v>
      </c>
      <c r="D8" s="9" t="s">
        <v>22</v>
      </c>
    </row>
    <row r="9" spans="1:5" x14ac:dyDescent="0.25">
      <c r="A9" s="10"/>
      <c r="B9" s="10" t="s">
        <v>0</v>
      </c>
      <c r="C9" s="10" t="s">
        <v>0</v>
      </c>
      <c r="D9" s="10" t="s">
        <v>23</v>
      </c>
    </row>
    <row r="10" spans="1:5" x14ac:dyDescent="0.25">
      <c r="A10" s="79" t="s">
        <v>25</v>
      </c>
      <c r="B10" s="83"/>
      <c r="C10" s="83"/>
      <c r="D10" s="84"/>
    </row>
    <row r="11" spans="1:5" x14ac:dyDescent="0.25">
      <c r="A11" s="27" t="s">
        <v>11</v>
      </c>
      <c r="B11" s="42">
        <v>16246</v>
      </c>
      <c r="C11" s="42">
        <v>20738</v>
      </c>
      <c r="D11" s="12">
        <f>+((C11-B11)/B11)*100</f>
        <v>27.649883048134928</v>
      </c>
      <c r="E11" s="6"/>
    </row>
    <row r="12" spans="1:5" x14ac:dyDescent="0.25">
      <c r="A12" s="28" t="s">
        <v>1</v>
      </c>
      <c r="B12" s="42">
        <v>1369</v>
      </c>
      <c r="C12" s="43">
        <f>648+252+43</f>
        <v>943</v>
      </c>
      <c r="D12" s="12">
        <f t="shared" ref="D12:D16" si="0">+((C12-B12)/B12)*100</f>
        <v>-31.117604090577061</v>
      </c>
      <c r="E12" s="6"/>
    </row>
    <row r="13" spans="1:5" x14ac:dyDescent="0.25">
      <c r="A13" s="28" t="s">
        <v>19</v>
      </c>
      <c r="B13" s="42">
        <v>1236</v>
      </c>
      <c r="C13" s="42">
        <v>1340</v>
      </c>
      <c r="D13" s="12">
        <f t="shared" si="0"/>
        <v>8.4142394822006477</v>
      </c>
      <c r="E13" s="6"/>
    </row>
    <row r="14" spans="1:5" x14ac:dyDescent="0.25">
      <c r="A14" s="28" t="s">
        <v>12</v>
      </c>
      <c r="B14" s="42">
        <v>3677</v>
      </c>
      <c r="C14" s="42">
        <v>3245</v>
      </c>
      <c r="D14" s="12">
        <f t="shared" si="0"/>
        <v>-11.748708186021213</v>
      </c>
      <c r="E14" s="6"/>
    </row>
    <row r="15" spans="1:5" x14ac:dyDescent="0.25">
      <c r="A15" s="28" t="s">
        <v>2</v>
      </c>
      <c r="B15" s="42">
        <v>1869</v>
      </c>
      <c r="C15" s="42">
        <v>1761</v>
      </c>
      <c r="D15" s="12">
        <f t="shared" si="0"/>
        <v>-5.7784911717495984</v>
      </c>
      <c r="E15" s="6"/>
    </row>
    <row r="16" spans="1:5" x14ac:dyDescent="0.25">
      <c r="A16" s="29" t="s">
        <v>13</v>
      </c>
      <c r="B16" s="13">
        <f>SUM(B11:B15)</f>
        <v>24397</v>
      </c>
      <c r="C16" s="13">
        <f>SUM(C11:C15)</f>
        <v>28027</v>
      </c>
      <c r="D16" s="14">
        <f t="shared" si="0"/>
        <v>14.878878550641472</v>
      </c>
    </row>
    <row r="17" spans="1:4" ht="6" customHeight="1" x14ac:dyDescent="0.25">
      <c r="A17" s="30"/>
      <c r="B17" s="15"/>
      <c r="C17" s="15"/>
      <c r="D17" s="16"/>
    </row>
    <row r="18" spans="1:4" ht="20.100000000000001" customHeight="1" x14ac:dyDescent="0.25">
      <c r="A18" s="88" t="s">
        <v>3</v>
      </c>
      <c r="B18" s="88"/>
      <c r="C18" s="88"/>
      <c r="D18" s="88"/>
    </row>
    <row r="19" spans="1:4" x14ac:dyDescent="0.25">
      <c r="A19" s="46" t="s">
        <v>4</v>
      </c>
      <c r="B19" s="55">
        <v>2417</v>
      </c>
      <c r="C19" s="55">
        <v>2782</v>
      </c>
      <c r="D19" s="56">
        <f>+((C19-B19)/B19)*100</f>
        <v>15.101365328920149</v>
      </c>
    </row>
    <row r="20" spans="1:4" x14ac:dyDescent="0.25">
      <c r="A20" s="47" t="s">
        <v>5</v>
      </c>
      <c r="B20" s="43">
        <v>134</v>
      </c>
      <c r="C20" s="43">
        <v>116</v>
      </c>
      <c r="D20" s="49">
        <f t="shared" ref="D20:D22" si="1">+((C20-B20)/B20)*100</f>
        <v>-13.432835820895523</v>
      </c>
    </row>
    <row r="21" spans="1:4" x14ac:dyDescent="0.25">
      <c r="A21" s="48" t="s">
        <v>14</v>
      </c>
      <c r="B21" s="43">
        <v>43</v>
      </c>
      <c r="C21" s="43">
        <v>45</v>
      </c>
      <c r="D21" s="49">
        <f t="shared" si="1"/>
        <v>4.6511627906976747</v>
      </c>
    </row>
    <row r="22" spans="1:4" x14ac:dyDescent="0.25">
      <c r="A22" s="31" t="s">
        <v>6</v>
      </c>
      <c r="B22" s="13">
        <f>SUM(B19:B21)</f>
        <v>2594</v>
      </c>
      <c r="C22" s="13">
        <f>SUM(C19:C21)</f>
        <v>2943</v>
      </c>
      <c r="D22" s="14">
        <f t="shared" si="1"/>
        <v>13.454124903623747</v>
      </c>
    </row>
    <row r="23" spans="1:4" ht="6.95" customHeight="1" x14ac:dyDescent="0.25">
      <c r="A23" s="32"/>
      <c r="B23" s="15"/>
      <c r="C23" s="15"/>
      <c r="D23" s="16"/>
    </row>
    <row r="24" spans="1:4" ht="20.100000000000001" customHeight="1" x14ac:dyDescent="0.25">
      <c r="A24" s="88" t="s">
        <v>24</v>
      </c>
      <c r="B24" s="88"/>
      <c r="C24" s="88"/>
      <c r="D24" s="88"/>
    </row>
    <row r="25" spans="1:4" ht="20.100000000000001" customHeight="1" x14ac:dyDescent="0.25">
      <c r="A25" s="44" t="s">
        <v>20</v>
      </c>
      <c r="B25" s="55">
        <v>12</v>
      </c>
      <c r="C25" s="55">
        <v>0</v>
      </c>
      <c r="D25" s="56">
        <f t="shared" ref="D25:D27" si="2">+((C25-B25)/B25)*100</f>
        <v>-100</v>
      </c>
    </row>
    <row r="26" spans="1:4" ht="20.100000000000001" customHeight="1" x14ac:dyDescent="0.25">
      <c r="A26" s="45" t="s">
        <v>21</v>
      </c>
      <c r="B26" s="43">
        <v>0</v>
      </c>
      <c r="C26" s="43">
        <v>2</v>
      </c>
      <c r="D26" s="49"/>
    </row>
    <row r="27" spans="1:4" ht="20.100000000000001" customHeight="1" x14ac:dyDescent="0.25">
      <c r="A27" s="4" t="s">
        <v>26</v>
      </c>
      <c r="B27" s="17">
        <f>SUM(B25:B26)</f>
        <v>12</v>
      </c>
      <c r="C27" s="17">
        <f>SUM(C25:C26)</f>
        <v>2</v>
      </c>
      <c r="D27" s="14">
        <f t="shared" si="2"/>
        <v>-83.333333333333343</v>
      </c>
    </row>
    <row r="28" spans="1:4" ht="21" customHeight="1" x14ac:dyDescent="0.25">
      <c r="A28" s="89" t="s">
        <v>7</v>
      </c>
      <c r="B28" s="83"/>
      <c r="C28" s="83"/>
      <c r="D28" s="84"/>
    </row>
    <row r="29" spans="1:4" ht="20.100000000000001" customHeight="1" x14ac:dyDescent="0.25">
      <c r="A29" s="1" t="s">
        <v>16</v>
      </c>
      <c r="B29" s="55">
        <v>15260</v>
      </c>
      <c r="C29" s="55">
        <v>18127</v>
      </c>
      <c r="D29" s="56">
        <f t="shared" ref="D29:D31" si="3">+((C29-B29)/B29)*100</f>
        <v>18.787680209698561</v>
      </c>
    </row>
    <row r="30" spans="1:4" ht="20.100000000000001" customHeight="1" x14ac:dyDescent="0.25">
      <c r="A30" s="2" t="s">
        <v>8</v>
      </c>
      <c r="B30" s="43">
        <v>144195</v>
      </c>
      <c r="C30" s="43">
        <v>171071</v>
      </c>
      <c r="D30" s="49">
        <f t="shared" si="3"/>
        <v>18.638649051631472</v>
      </c>
    </row>
    <row r="31" spans="1:4" ht="20.100000000000001" customHeight="1" x14ac:dyDescent="0.25">
      <c r="A31" s="4" t="s">
        <v>27</v>
      </c>
      <c r="B31" s="50">
        <f>SUM(B29:B30)</f>
        <v>159455</v>
      </c>
      <c r="C31" s="50">
        <f>SUM(C29:C30)</f>
        <v>189198</v>
      </c>
      <c r="D31" s="51">
        <f t="shared" si="3"/>
        <v>18.652911479727823</v>
      </c>
    </row>
    <row r="32" spans="1:4" ht="6" customHeight="1" x14ac:dyDescent="0.25">
      <c r="A32" s="5"/>
      <c r="B32" s="18"/>
      <c r="C32" s="18"/>
      <c r="D32" s="16"/>
    </row>
    <row r="33" spans="1:4" ht="21.95" customHeight="1" x14ac:dyDescent="0.25">
      <c r="A33" s="85" t="s">
        <v>28</v>
      </c>
      <c r="B33" s="86"/>
      <c r="C33" s="86"/>
      <c r="D33" s="87"/>
    </row>
    <row r="34" spans="1:4" ht="21.95" customHeight="1" x14ac:dyDescent="0.25">
      <c r="A34" s="8" t="s">
        <v>67</v>
      </c>
      <c r="B34" s="19">
        <v>385</v>
      </c>
      <c r="C34" s="19">
        <v>277</v>
      </c>
      <c r="D34" s="12">
        <f t="shared" ref="D34:D35" si="4">+((C34-B34)/B34)*100</f>
        <v>-28.051948051948049</v>
      </c>
    </row>
    <row r="35" spans="1:4" ht="21.95" customHeight="1" x14ac:dyDescent="0.25">
      <c r="A35" s="8" t="s">
        <v>68</v>
      </c>
      <c r="B35" s="19">
        <v>377</v>
      </c>
      <c r="C35" s="19">
        <v>273</v>
      </c>
      <c r="D35" s="12">
        <f t="shared" si="4"/>
        <v>-27.586206896551722</v>
      </c>
    </row>
    <row r="36" spans="1:4" ht="8.1" customHeight="1" x14ac:dyDescent="0.25">
      <c r="A36" s="7"/>
      <c r="B36" s="20"/>
      <c r="C36" s="20"/>
      <c r="D36" s="16"/>
    </row>
    <row r="37" spans="1:4" x14ac:dyDescent="0.25">
      <c r="A37" s="76" t="s">
        <v>17</v>
      </c>
      <c r="B37" s="77"/>
      <c r="C37" s="77"/>
      <c r="D37" s="78"/>
    </row>
    <row r="38" spans="1:4" x14ac:dyDescent="0.25">
      <c r="A38" s="79"/>
      <c r="B38" s="80"/>
      <c r="C38" s="80"/>
      <c r="D38" s="81"/>
    </row>
    <row r="39" spans="1:4" x14ac:dyDescent="0.25">
      <c r="A39" s="33" t="s">
        <v>18</v>
      </c>
      <c r="B39" s="21">
        <v>128</v>
      </c>
      <c r="C39" s="21">
        <v>127</v>
      </c>
      <c r="D39" s="12">
        <f t="shared" ref="D39:D40" si="5">+((C39-B39)/B39)*100</f>
        <v>-0.78125</v>
      </c>
    </row>
    <row r="40" spans="1:4" x14ac:dyDescent="0.25">
      <c r="A40" s="22" t="s">
        <v>9</v>
      </c>
      <c r="B40" s="22">
        <f>SUM(B39)</f>
        <v>128</v>
      </c>
      <c r="C40" s="22">
        <f>SUM(C39)</f>
        <v>127</v>
      </c>
      <c r="D40" s="14">
        <f t="shared" si="5"/>
        <v>-0.78125</v>
      </c>
    </row>
    <row r="41" spans="1:4" ht="6" customHeight="1" x14ac:dyDescent="0.25">
      <c r="A41" s="23"/>
      <c r="B41" s="23"/>
      <c r="C41" s="23"/>
      <c r="D41" s="16"/>
    </row>
    <row r="42" spans="1:4" x14ac:dyDescent="0.25">
      <c r="A42" s="3" t="s">
        <v>10</v>
      </c>
      <c r="B42" s="11">
        <v>1497</v>
      </c>
      <c r="C42" s="11">
        <v>1437</v>
      </c>
      <c r="D42" s="12">
        <f t="shared" ref="D42" si="6">+((C42-B42)/B42)*100</f>
        <v>-4.0080160320641278</v>
      </c>
    </row>
    <row r="43" spans="1:4" x14ac:dyDescent="0.25">
      <c r="A43" s="24" t="s">
        <v>32</v>
      </c>
      <c r="B43" s="25"/>
      <c r="C43" s="25"/>
      <c r="D43" s="25"/>
    </row>
    <row r="73" spans="1:4" x14ac:dyDescent="0.25">
      <c r="A73" s="73" t="s">
        <v>62</v>
      </c>
      <c r="B73" s="73"/>
      <c r="C73" s="73"/>
      <c r="D73" s="73"/>
    </row>
    <row r="74" spans="1:4" x14ac:dyDescent="0.25">
      <c r="A74" s="75" t="s">
        <v>51</v>
      </c>
      <c r="B74" s="75"/>
      <c r="C74" s="75"/>
      <c r="D74" s="75"/>
    </row>
    <row r="76" spans="1:4" x14ac:dyDescent="0.25">
      <c r="A76" s="74" t="s">
        <v>53</v>
      </c>
      <c r="B76" s="62" t="s">
        <v>64</v>
      </c>
      <c r="C76" s="62" t="s">
        <v>50</v>
      </c>
      <c r="D76" s="67" t="s">
        <v>22</v>
      </c>
    </row>
    <row r="77" spans="1:4" x14ac:dyDescent="0.25">
      <c r="A77" s="74"/>
      <c r="B77" s="63" t="s">
        <v>54</v>
      </c>
      <c r="C77" s="63" t="s">
        <v>54</v>
      </c>
      <c r="D77" s="68" t="s">
        <v>23</v>
      </c>
    </row>
    <row r="78" spans="1:4" ht="15.75" x14ac:dyDescent="0.25">
      <c r="A78" s="53" t="s">
        <v>56</v>
      </c>
      <c r="B78" s="54">
        <v>91331860.569999993</v>
      </c>
      <c r="C78" s="54">
        <v>137337110.59</v>
      </c>
      <c r="D78" s="49">
        <f t="shared" ref="D78:D85" si="7">+((C78-B78)/B78)*100</f>
        <v>50.371523948907125</v>
      </c>
    </row>
    <row r="79" spans="1:4" ht="15.75" x14ac:dyDescent="0.25">
      <c r="A79" s="53" t="s">
        <v>57</v>
      </c>
      <c r="B79" s="54">
        <v>34446784.100000001</v>
      </c>
      <c r="C79" s="54">
        <v>33221295.949999999</v>
      </c>
      <c r="D79" s="49">
        <f t="shared" si="7"/>
        <v>-3.5576271690337626</v>
      </c>
    </row>
    <row r="80" spans="1:4" ht="15.75" x14ac:dyDescent="0.25">
      <c r="A80" s="53" t="s">
        <v>58</v>
      </c>
      <c r="B80" s="54">
        <v>16225597.140000001</v>
      </c>
      <c r="C80" s="54">
        <v>17423206.559999999</v>
      </c>
      <c r="D80" s="49">
        <f t="shared" si="7"/>
        <v>7.3809882598872294</v>
      </c>
    </row>
    <row r="81" spans="1:4" ht="15.75" x14ac:dyDescent="0.25">
      <c r="A81" s="53" t="s">
        <v>59</v>
      </c>
      <c r="B81" s="54">
        <v>530547.49</v>
      </c>
      <c r="C81" s="54"/>
      <c r="D81" s="49">
        <f t="shared" si="7"/>
        <v>-100</v>
      </c>
    </row>
    <row r="82" spans="1:4" ht="15.75" x14ac:dyDescent="0.25">
      <c r="A82" s="53" t="s">
        <v>60</v>
      </c>
      <c r="B82" s="54">
        <v>148500</v>
      </c>
      <c r="C82" s="54">
        <v>108900</v>
      </c>
      <c r="D82" s="49">
        <f t="shared" si="7"/>
        <v>-26.666666666666668</v>
      </c>
    </row>
    <row r="83" spans="1:4" ht="15.75" x14ac:dyDescent="0.25">
      <c r="A83" s="53" t="s">
        <v>69</v>
      </c>
      <c r="B83" s="54">
        <v>66270358.810000002</v>
      </c>
      <c r="C83" s="54">
        <v>65532957.450000003</v>
      </c>
      <c r="D83" s="49">
        <f t="shared" si="7"/>
        <v>-1.1127167156498445</v>
      </c>
    </row>
    <row r="84" spans="1:4" ht="15.75" x14ac:dyDescent="0.25">
      <c r="A84" s="53" t="s">
        <v>61</v>
      </c>
      <c r="B84" s="54"/>
      <c r="C84" s="54">
        <v>634619.56999999995</v>
      </c>
      <c r="D84" s="49"/>
    </row>
    <row r="85" spans="1:4" ht="15.75" x14ac:dyDescent="0.25">
      <c r="A85" s="64" t="s">
        <v>63</v>
      </c>
      <c r="B85" s="65">
        <f>SUM(B78:B84)</f>
        <v>208953648.11000001</v>
      </c>
      <c r="C85" s="65">
        <f>SUM(C78:C84)</f>
        <v>254258090.12</v>
      </c>
      <c r="D85" s="66">
        <f t="shared" si="7"/>
        <v>21.681575038187539</v>
      </c>
    </row>
  </sheetData>
  <mergeCells count="13">
    <mergeCell ref="A73:D73"/>
    <mergeCell ref="A76:A77"/>
    <mergeCell ref="A74:D74"/>
    <mergeCell ref="A37:D38"/>
    <mergeCell ref="A1:C1"/>
    <mergeCell ref="A2:D2"/>
    <mergeCell ref="A5:D5"/>
    <mergeCell ref="A6:D6"/>
    <mergeCell ref="A10:D10"/>
    <mergeCell ref="A33:D33"/>
    <mergeCell ref="A24:D24"/>
    <mergeCell ref="A28:D28"/>
    <mergeCell ref="A18:D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1"/>
  <sheetViews>
    <sheetView topLeftCell="A16" zoomScaleNormal="100" workbookViewId="0">
      <selection activeCell="D63" sqref="D63"/>
    </sheetView>
  </sheetViews>
  <sheetFormatPr baseColWidth="10" defaultColWidth="11.42578125" defaultRowHeight="15" x14ac:dyDescent="0.25"/>
  <cols>
    <col min="1" max="1" width="20.85546875" customWidth="1"/>
    <col min="2" max="2" width="42.5703125" customWidth="1"/>
    <col min="3" max="3" width="15.140625" customWidth="1"/>
  </cols>
  <sheetData>
    <row r="2" spans="1:5" x14ac:dyDescent="0.25">
      <c r="A2" s="34" t="s">
        <v>35</v>
      </c>
      <c r="B2" s="34" t="s">
        <v>36</v>
      </c>
      <c r="C2" s="35" t="s">
        <v>37</v>
      </c>
      <c r="D2" s="36" t="s">
        <v>38</v>
      </c>
      <c r="E2" t="s">
        <v>65</v>
      </c>
    </row>
    <row r="3" spans="1:5" x14ac:dyDescent="0.25">
      <c r="A3" s="37" t="s">
        <v>33</v>
      </c>
      <c r="B3" s="38" t="s">
        <v>11</v>
      </c>
      <c r="C3" s="39">
        <v>16246</v>
      </c>
      <c r="D3" s="34">
        <v>2022</v>
      </c>
      <c r="E3" t="s">
        <v>66</v>
      </c>
    </row>
    <row r="4" spans="1:5" x14ac:dyDescent="0.25">
      <c r="A4" s="37" t="s">
        <v>33</v>
      </c>
      <c r="B4" s="34" t="s">
        <v>1</v>
      </c>
      <c r="C4" s="39">
        <v>1369</v>
      </c>
      <c r="D4" s="34">
        <v>2022</v>
      </c>
      <c r="E4" t="s">
        <v>66</v>
      </c>
    </row>
    <row r="5" spans="1:5" x14ac:dyDescent="0.25">
      <c r="A5" s="37" t="s">
        <v>33</v>
      </c>
      <c r="B5" s="34" t="s">
        <v>19</v>
      </c>
      <c r="C5" s="39">
        <v>1236</v>
      </c>
      <c r="D5" s="34">
        <v>2022</v>
      </c>
      <c r="E5" t="s">
        <v>66</v>
      </c>
    </row>
    <row r="6" spans="1:5" x14ac:dyDescent="0.25">
      <c r="A6" s="37" t="s">
        <v>33</v>
      </c>
      <c r="B6" s="34" t="s">
        <v>12</v>
      </c>
      <c r="C6" s="39">
        <v>3677</v>
      </c>
      <c r="D6" s="34">
        <v>2022</v>
      </c>
      <c r="E6" t="s">
        <v>66</v>
      </c>
    </row>
    <row r="7" spans="1:5" x14ac:dyDescent="0.25">
      <c r="A7" s="37" t="s">
        <v>33</v>
      </c>
      <c r="B7" s="34" t="s">
        <v>2</v>
      </c>
      <c r="C7" s="39">
        <v>1869</v>
      </c>
      <c r="D7" s="34">
        <v>2022</v>
      </c>
      <c r="E7" t="s">
        <v>66</v>
      </c>
    </row>
    <row r="8" spans="1:5" x14ac:dyDescent="0.25">
      <c r="A8" s="37" t="s">
        <v>33</v>
      </c>
      <c r="B8" s="34" t="s">
        <v>34</v>
      </c>
      <c r="C8" s="40">
        <f>SUM(C3:C7)</f>
        <v>24397</v>
      </c>
      <c r="D8" s="34">
        <v>2022</v>
      </c>
      <c r="E8" t="s">
        <v>66</v>
      </c>
    </row>
    <row r="9" spans="1:5" x14ac:dyDescent="0.25">
      <c r="A9" s="37" t="s">
        <v>39</v>
      </c>
      <c r="B9" s="41" t="s">
        <v>4</v>
      </c>
      <c r="C9" s="40">
        <v>2417</v>
      </c>
      <c r="D9" s="34">
        <v>2022</v>
      </c>
      <c r="E9" t="s">
        <v>66</v>
      </c>
    </row>
    <row r="10" spans="1:5" x14ac:dyDescent="0.25">
      <c r="A10" s="37" t="s">
        <v>39</v>
      </c>
      <c r="B10" s="41" t="s">
        <v>5</v>
      </c>
      <c r="C10" s="40">
        <v>134</v>
      </c>
      <c r="D10" s="34">
        <v>2022</v>
      </c>
      <c r="E10" t="s">
        <v>66</v>
      </c>
    </row>
    <row r="11" spans="1:5" x14ac:dyDescent="0.25">
      <c r="A11" s="37" t="s">
        <v>39</v>
      </c>
      <c r="B11" s="41" t="s">
        <v>14</v>
      </c>
      <c r="C11" s="40">
        <v>43</v>
      </c>
      <c r="D11" s="34">
        <v>2022</v>
      </c>
      <c r="E11" t="s">
        <v>66</v>
      </c>
    </row>
    <row r="12" spans="1:5" x14ac:dyDescent="0.25">
      <c r="A12" s="37" t="s">
        <v>39</v>
      </c>
      <c r="B12" s="41" t="s">
        <v>34</v>
      </c>
      <c r="C12" s="40">
        <f>SUM(C9:C11)</f>
        <v>2594</v>
      </c>
      <c r="D12" s="34">
        <v>2022</v>
      </c>
      <c r="E12" t="s">
        <v>66</v>
      </c>
    </row>
    <row r="13" spans="1:5" x14ac:dyDescent="0.25">
      <c r="A13" s="37" t="s">
        <v>40</v>
      </c>
      <c r="B13" s="41" t="s">
        <v>41</v>
      </c>
      <c r="C13" s="40">
        <v>12</v>
      </c>
      <c r="D13" s="34">
        <v>2022</v>
      </c>
      <c r="E13" t="s">
        <v>66</v>
      </c>
    </row>
    <row r="14" spans="1:5" x14ac:dyDescent="0.25">
      <c r="A14" s="37" t="s">
        <v>40</v>
      </c>
      <c r="B14" s="41" t="s">
        <v>42</v>
      </c>
      <c r="C14" s="40">
        <v>0</v>
      </c>
      <c r="D14" s="34">
        <v>2022</v>
      </c>
      <c r="E14" t="s">
        <v>66</v>
      </c>
    </row>
    <row r="15" spans="1:5" x14ac:dyDescent="0.25">
      <c r="A15" s="37" t="s">
        <v>43</v>
      </c>
      <c r="B15" s="41" t="s">
        <v>44</v>
      </c>
      <c r="C15" s="40">
        <v>15260</v>
      </c>
      <c r="D15" s="34">
        <v>2022</v>
      </c>
      <c r="E15" t="s">
        <v>66</v>
      </c>
    </row>
    <row r="16" spans="1:5" ht="18" customHeight="1" x14ac:dyDescent="0.25">
      <c r="A16" s="37" t="s">
        <v>43</v>
      </c>
      <c r="B16" s="41" t="s">
        <v>8</v>
      </c>
      <c r="C16" s="40">
        <v>144195</v>
      </c>
      <c r="D16" s="34">
        <v>2022</v>
      </c>
      <c r="E16" t="s">
        <v>66</v>
      </c>
    </row>
    <row r="17" spans="1:5" x14ac:dyDescent="0.25">
      <c r="A17" s="37" t="s">
        <v>43</v>
      </c>
      <c r="B17" s="41" t="s">
        <v>34</v>
      </c>
      <c r="C17" s="69">
        <f>SUM(C15:C16)</f>
        <v>159455</v>
      </c>
      <c r="D17" s="34">
        <v>2022</v>
      </c>
      <c r="E17" t="s">
        <v>66</v>
      </c>
    </row>
    <row r="18" spans="1:5" x14ac:dyDescent="0.25">
      <c r="A18" s="37" t="s">
        <v>45</v>
      </c>
      <c r="B18" s="41" t="s">
        <v>49</v>
      </c>
      <c r="C18" s="70">
        <v>385</v>
      </c>
      <c r="D18" s="34">
        <v>2022</v>
      </c>
      <c r="E18" t="s">
        <v>66</v>
      </c>
    </row>
    <row r="19" spans="1:5" x14ac:dyDescent="0.25">
      <c r="A19" s="37" t="s">
        <v>45</v>
      </c>
      <c r="B19" s="41" t="s">
        <v>30</v>
      </c>
      <c r="C19" s="70">
        <v>377</v>
      </c>
      <c r="D19" s="34">
        <v>2022</v>
      </c>
      <c r="E19" t="s">
        <v>66</v>
      </c>
    </row>
    <row r="20" spans="1:5" x14ac:dyDescent="0.25">
      <c r="A20" s="37" t="s">
        <v>46</v>
      </c>
      <c r="B20" s="41" t="s">
        <v>17</v>
      </c>
      <c r="C20" s="69">
        <v>128</v>
      </c>
      <c r="D20" s="34">
        <v>2022</v>
      </c>
      <c r="E20" t="s">
        <v>66</v>
      </c>
    </row>
    <row r="21" spans="1:5" x14ac:dyDescent="0.25">
      <c r="A21" s="37" t="s">
        <v>47</v>
      </c>
      <c r="B21" s="41" t="s">
        <v>48</v>
      </c>
      <c r="C21" s="69">
        <v>1497</v>
      </c>
      <c r="D21" s="34">
        <v>2022</v>
      </c>
      <c r="E21" t="s">
        <v>66</v>
      </c>
    </row>
    <row r="24" spans="1:5" x14ac:dyDescent="0.25">
      <c r="A24" s="34" t="s">
        <v>35</v>
      </c>
      <c r="B24" s="34" t="s">
        <v>36</v>
      </c>
      <c r="C24" s="35" t="s">
        <v>37</v>
      </c>
      <c r="D24" s="36" t="s">
        <v>38</v>
      </c>
    </row>
    <row r="25" spans="1:5" x14ac:dyDescent="0.25">
      <c r="A25" s="37" t="s">
        <v>33</v>
      </c>
      <c r="B25" s="38" t="s">
        <v>11</v>
      </c>
      <c r="C25" s="39">
        <v>20738</v>
      </c>
      <c r="D25" s="34">
        <v>2023</v>
      </c>
      <c r="E25" t="s">
        <v>66</v>
      </c>
    </row>
    <row r="26" spans="1:5" x14ac:dyDescent="0.25">
      <c r="A26" s="37" t="s">
        <v>33</v>
      </c>
      <c r="B26" s="34" t="s">
        <v>1</v>
      </c>
      <c r="C26" s="40">
        <f>648+252+43</f>
        <v>943</v>
      </c>
      <c r="D26" s="34">
        <v>2023</v>
      </c>
      <c r="E26" t="s">
        <v>66</v>
      </c>
    </row>
    <row r="27" spans="1:5" x14ac:dyDescent="0.25">
      <c r="A27" s="37" t="s">
        <v>33</v>
      </c>
      <c r="B27" s="34" t="s">
        <v>19</v>
      </c>
      <c r="C27" s="39">
        <v>1340</v>
      </c>
      <c r="D27" s="34">
        <v>2023</v>
      </c>
      <c r="E27" t="s">
        <v>66</v>
      </c>
    </row>
    <row r="28" spans="1:5" x14ac:dyDescent="0.25">
      <c r="A28" s="37" t="s">
        <v>33</v>
      </c>
      <c r="B28" s="34" t="s">
        <v>12</v>
      </c>
      <c r="C28" s="39">
        <v>3245</v>
      </c>
      <c r="D28" s="34">
        <v>2023</v>
      </c>
      <c r="E28" t="s">
        <v>66</v>
      </c>
    </row>
    <row r="29" spans="1:5" x14ac:dyDescent="0.25">
      <c r="A29" s="37" t="s">
        <v>33</v>
      </c>
      <c r="B29" s="34" t="s">
        <v>2</v>
      </c>
      <c r="C29" s="39">
        <v>1761</v>
      </c>
      <c r="D29" s="34">
        <v>2023</v>
      </c>
      <c r="E29" t="s">
        <v>66</v>
      </c>
    </row>
    <row r="30" spans="1:5" x14ac:dyDescent="0.25">
      <c r="A30" s="37" t="s">
        <v>33</v>
      </c>
      <c r="B30" s="34" t="s">
        <v>34</v>
      </c>
      <c r="C30" s="40">
        <f>SUM(C25:C29)</f>
        <v>28027</v>
      </c>
      <c r="D30" s="34">
        <v>2023</v>
      </c>
      <c r="E30" t="s">
        <v>66</v>
      </c>
    </row>
    <row r="31" spans="1:5" x14ac:dyDescent="0.25">
      <c r="A31" s="37" t="s">
        <v>39</v>
      </c>
      <c r="B31" s="41" t="s">
        <v>4</v>
      </c>
      <c r="C31" s="40">
        <v>2781</v>
      </c>
      <c r="D31" s="34">
        <v>2023</v>
      </c>
      <c r="E31" t="s">
        <v>66</v>
      </c>
    </row>
    <row r="32" spans="1:5" x14ac:dyDescent="0.25">
      <c r="A32" s="37" t="s">
        <v>39</v>
      </c>
      <c r="B32" s="41" t="s">
        <v>5</v>
      </c>
      <c r="C32" s="40">
        <v>116</v>
      </c>
      <c r="D32" s="34">
        <v>2023</v>
      </c>
      <c r="E32" t="s">
        <v>66</v>
      </c>
    </row>
    <row r="33" spans="1:6" x14ac:dyDescent="0.25">
      <c r="A33" s="37" t="s">
        <v>39</v>
      </c>
      <c r="B33" s="41" t="s">
        <v>14</v>
      </c>
      <c r="C33" s="40">
        <v>45</v>
      </c>
      <c r="D33" s="34">
        <v>2023</v>
      </c>
      <c r="E33" t="s">
        <v>66</v>
      </c>
    </row>
    <row r="34" spans="1:6" x14ac:dyDescent="0.25">
      <c r="A34" s="37" t="s">
        <v>39</v>
      </c>
      <c r="B34" s="41" t="s">
        <v>34</v>
      </c>
      <c r="C34" s="40">
        <f>SUM(C31:C33)</f>
        <v>2942</v>
      </c>
      <c r="D34" s="34">
        <v>2023</v>
      </c>
      <c r="E34" t="s">
        <v>66</v>
      </c>
    </row>
    <row r="35" spans="1:6" x14ac:dyDescent="0.25">
      <c r="A35" s="37" t="s">
        <v>40</v>
      </c>
      <c r="B35" s="41" t="s">
        <v>41</v>
      </c>
      <c r="C35" s="40">
        <v>0</v>
      </c>
      <c r="D35" s="34">
        <v>2023</v>
      </c>
      <c r="E35" t="s">
        <v>66</v>
      </c>
    </row>
    <row r="36" spans="1:6" x14ac:dyDescent="0.25">
      <c r="A36" s="37" t="s">
        <v>40</v>
      </c>
      <c r="B36" s="41" t="s">
        <v>42</v>
      </c>
      <c r="C36" s="40">
        <v>2</v>
      </c>
      <c r="D36" s="34">
        <v>2023</v>
      </c>
      <c r="E36" t="s">
        <v>66</v>
      </c>
    </row>
    <row r="37" spans="1:6" x14ac:dyDescent="0.25">
      <c r="A37" s="37" t="s">
        <v>43</v>
      </c>
      <c r="B37" s="41" t="s">
        <v>44</v>
      </c>
      <c r="C37" s="40">
        <v>18127</v>
      </c>
      <c r="D37" s="34">
        <v>2023</v>
      </c>
      <c r="E37" t="s">
        <v>66</v>
      </c>
    </row>
    <row r="38" spans="1:6" x14ac:dyDescent="0.25">
      <c r="A38" s="37" t="s">
        <v>43</v>
      </c>
      <c r="B38" s="41" t="s">
        <v>8</v>
      </c>
      <c r="C38" s="40">
        <v>171071</v>
      </c>
      <c r="D38" s="34">
        <v>2023</v>
      </c>
      <c r="E38" t="s">
        <v>66</v>
      </c>
    </row>
    <row r="39" spans="1:6" x14ac:dyDescent="0.25">
      <c r="A39" s="37" t="s">
        <v>43</v>
      </c>
      <c r="B39" s="41" t="s">
        <v>34</v>
      </c>
      <c r="C39" s="69">
        <f>SUM(C37:C38)</f>
        <v>189198</v>
      </c>
      <c r="D39" s="34">
        <v>2023</v>
      </c>
      <c r="E39" t="s">
        <v>66</v>
      </c>
    </row>
    <row r="40" spans="1:6" x14ac:dyDescent="0.25">
      <c r="A40" s="37" t="s">
        <v>45</v>
      </c>
      <c r="B40" s="41" t="s">
        <v>49</v>
      </c>
      <c r="C40" s="70">
        <v>277</v>
      </c>
      <c r="D40" s="34">
        <v>2023</v>
      </c>
      <c r="E40" t="s">
        <v>66</v>
      </c>
    </row>
    <row r="41" spans="1:6" x14ac:dyDescent="0.25">
      <c r="A41" s="37" t="s">
        <v>45</v>
      </c>
      <c r="B41" s="41" t="s">
        <v>30</v>
      </c>
      <c r="C41" s="70">
        <v>273</v>
      </c>
      <c r="D41" s="34">
        <v>2023</v>
      </c>
      <c r="E41" t="s">
        <v>66</v>
      </c>
    </row>
    <row r="42" spans="1:6" x14ac:dyDescent="0.25">
      <c r="A42" s="37" t="s">
        <v>46</v>
      </c>
      <c r="B42" s="41" t="s">
        <v>17</v>
      </c>
      <c r="C42" s="69">
        <v>127</v>
      </c>
      <c r="D42" s="34">
        <v>2023</v>
      </c>
      <c r="E42" t="s">
        <v>66</v>
      </c>
    </row>
    <row r="43" spans="1:6" x14ac:dyDescent="0.25">
      <c r="A43" s="37" t="s">
        <v>47</v>
      </c>
      <c r="B43" s="41" t="s">
        <v>48</v>
      </c>
      <c r="C43" s="69">
        <v>1437</v>
      </c>
      <c r="D43" s="34">
        <v>2023</v>
      </c>
      <c r="E43" t="s">
        <v>66</v>
      </c>
    </row>
    <row r="46" spans="1:6" x14ac:dyDescent="0.25">
      <c r="A46" s="71" t="s">
        <v>52</v>
      </c>
      <c r="B46" s="60" t="s">
        <v>53</v>
      </c>
      <c r="C46" s="59" t="s">
        <v>54</v>
      </c>
      <c r="D46" s="59" t="s">
        <v>38</v>
      </c>
      <c r="E46" s="59" t="s">
        <v>55</v>
      </c>
      <c r="F46" s="52"/>
    </row>
    <row r="47" spans="1:6" x14ac:dyDescent="0.25">
      <c r="A47" s="59" t="s">
        <v>29</v>
      </c>
      <c r="B47" s="34" t="s">
        <v>56</v>
      </c>
      <c r="C47" s="72">
        <v>91331860.569999993</v>
      </c>
      <c r="D47" s="59">
        <v>2022</v>
      </c>
      <c r="E47" s="59" t="s">
        <v>66</v>
      </c>
      <c r="F47" s="52"/>
    </row>
    <row r="48" spans="1:6" x14ac:dyDescent="0.25">
      <c r="A48" s="59" t="s">
        <v>29</v>
      </c>
      <c r="B48" s="34" t="s">
        <v>57</v>
      </c>
      <c r="C48" s="72">
        <v>34446784.100000001</v>
      </c>
      <c r="D48" s="59">
        <v>2022</v>
      </c>
      <c r="E48" s="59" t="s">
        <v>66</v>
      </c>
      <c r="F48" s="52"/>
    </row>
    <row r="49" spans="1:6" x14ac:dyDescent="0.25">
      <c r="A49" s="59" t="s">
        <v>29</v>
      </c>
      <c r="B49" s="34" t="s">
        <v>58</v>
      </c>
      <c r="C49" s="72">
        <v>16225597.140000001</v>
      </c>
      <c r="D49" s="59">
        <v>2022</v>
      </c>
      <c r="E49" s="59" t="s">
        <v>66</v>
      </c>
      <c r="F49" s="52"/>
    </row>
    <row r="50" spans="1:6" x14ac:dyDescent="0.25">
      <c r="A50" s="59" t="s">
        <v>29</v>
      </c>
      <c r="B50" s="34" t="s">
        <v>59</v>
      </c>
      <c r="C50" s="72">
        <v>530547.49</v>
      </c>
      <c r="D50" s="59">
        <v>2022</v>
      </c>
      <c r="E50" s="59" t="s">
        <v>66</v>
      </c>
      <c r="F50" s="52"/>
    </row>
    <row r="51" spans="1:6" x14ac:dyDescent="0.25">
      <c r="A51" s="59" t="s">
        <v>29</v>
      </c>
      <c r="B51" s="34" t="s">
        <v>60</v>
      </c>
      <c r="C51" s="72">
        <v>148500</v>
      </c>
      <c r="D51" s="59">
        <v>2022</v>
      </c>
      <c r="E51" s="59" t="s">
        <v>66</v>
      </c>
      <c r="F51" s="52"/>
    </row>
    <row r="52" spans="1:6" x14ac:dyDescent="0.25">
      <c r="A52" s="59" t="s">
        <v>29</v>
      </c>
      <c r="B52" s="34" t="s">
        <v>69</v>
      </c>
      <c r="C52" s="72">
        <v>66270358.810000002</v>
      </c>
      <c r="D52" s="59">
        <v>2022</v>
      </c>
      <c r="E52" s="59" t="s">
        <v>66</v>
      </c>
      <c r="F52" s="52"/>
    </row>
    <row r="53" spans="1:6" x14ac:dyDescent="0.25">
      <c r="A53" s="59" t="s">
        <v>29</v>
      </c>
      <c r="B53" s="34" t="s">
        <v>61</v>
      </c>
      <c r="C53" s="61"/>
      <c r="D53" s="59">
        <v>2022</v>
      </c>
      <c r="E53" s="59" t="s">
        <v>66</v>
      </c>
      <c r="F53" s="52"/>
    </row>
    <row r="54" spans="1:6" x14ac:dyDescent="0.25">
      <c r="A54" s="59"/>
      <c r="B54" s="59"/>
      <c r="C54" s="59"/>
      <c r="D54" s="59"/>
      <c r="E54" s="59"/>
      <c r="F54" s="52"/>
    </row>
    <row r="55" spans="1:6" x14ac:dyDescent="0.25">
      <c r="A55" s="58" t="s">
        <v>29</v>
      </c>
      <c r="B55" s="34" t="s">
        <v>56</v>
      </c>
      <c r="C55" s="72">
        <v>137337110.59</v>
      </c>
      <c r="D55" s="59">
        <v>2023</v>
      </c>
      <c r="E55" s="58" t="s">
        <v>66</v>
      </c>
      <c r="F55" s="52"/>
    </row>
    <row r="56" spans="1:6" x14ac:dyDescent="0.25">
      <c r="A56" s="58" t="s">
        <v>29</v>
      </c>
      <c r="B56" s="34" t="s">
        <v>57</v>
      </c>
      <c r="C56" s="72">
        <v>33221295.949999999</v>
      </c>
      <c r="D56" s="59">
        <v>2023</v>
      </c>
      <c r="E56" s="58" t="s">
        <v>66</v>
      </c>
      <c r="F56" s="52"/>
    </row>
    <row r="57" spans="1:6" x14ac:dyDescent="0.25">
      <c r="A57" s="58" t="s">
        <v>29</v>
      </c>
      <c r="B57" s="34" t="s">
        <v>58</v>
      </c>
      <c r="C57" s="72">
        <v>17423206.559999999</v>
      </c>
      <c r="D57" s="59">
        <v>2023</v>
      </c>
      <c r="E57" s="58" t="s">
        <v>66</v>
      </c>
      <c r="F57" s="52"/>
    </row>
    <row r="58" spans="1:6" x14ac:dyDescent="0.25">
      <c r="A58" s="58" t="s">
        <v>29</v>
      </c>
      <c r="B58" s="34" t="s">
        <v>59</v>
      </c>
      <c r="C58" s="72"/>
      <c r="D58" s="59">
        <v>2023</v>
      </c>
      <c r="E58" s="58" t="s">
        <v>66</v>
      </c>
      <c r="F58" s="52"/>
    </row>
    <row r="59" spans="1:6" x14ac:dyDescent="0.25">
      <c r="A59" s="58" t="s">
        <v>29</v>
      </c>
      <c r="B59" s="34" t="s">
        <v>60</v>
      </c>
      <c r="C59" s="72">
        <v>108900</v>
      </c>
      <c r="D59" s="59">
        <v>2023</v>
      </c>
      <c r="E59" s="58" t="s">
        <v>66</v>
      </c>
      <c r="F59" s="52"/>
    </row>
    <row r="60" spans="1:6" x14ac:dyDescent="0.25">
      <c r="A60" s="58" t="s">
        <v>29</v>
      </c>
      <c r="B60" s="34" t="s">
        <v>69</v>
      </c>
      <c r="C60" s="72">
        <v>65532957.450000003</v>
      </c>
      <c r="D60" s="59">
        <v>2023</v>
      </c>
      <c r="E60" s="58" t="s">
        <v>66</v>
      </c>
      <c r="F60" s="52"/>
    </row>
    <row r="61" spans="1:6" x14ac:dyDescent="0.25">
      <c r="A61" s="52"/>
      <c r="B61" s="34" t="s">
        <v>61</v>
      </c>
      <c r="C61" s="72">
        <v>634619.56999999995</v>
      </c>
      <c r="D61" s="59">
        <v>2023</v>
      </c>
      <c r="E61" s="58" t="s">
        <v>66</v>
      </c>
      <c r="F61" s="5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 en-mar 23</vt:lpstr>
      <vt:lpstr>EST. ENE-MAR 23 (SEGUN mODELO)</vt:lpstr>
    </vt:vector>
  </TitlesOfParts>
  <Company>CECANOT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Lisset T. Garcia Hernandez</cp:lastModifiedBy>
  <cp:lastPrinted>2023-04-13T14:38:51Z</cp:lastPrinted>
  <dcterms:created xsi:type="dcterms:W3CDTF">2017-02-02T14:48:37Z</dcterms:created>
  <dcterms:modified xsi:type="dcterms:W3CDTF">2023-04-14T14:47:59Z</dcterms:modified>
</cp:coreProperties>
</file>