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et.garcia\Desktop\Descargas\"/>
    </mc:Choice>
  </mc:AlternateContent>
  <bookViews>
    <workbookView xWindow="0" yWindow="0" windowWidth="28800" windowHeight="11835" activeTab="1"/>
  </bookViews>
  <sheets>
    <sheet name="ESTADISTICA oct - dic  23" sheetId="20" r:id="rId1"/>
    <sheet name="EST. Oct-Dic 23  segun modelo" sheetId="21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21" l="1"/>
  <c r="C55" i="21"/>
  <c r="C51" i="21"/>
  <c r="C38" i="21"/>
  <c r="C33" i="21"/>
  <c r="C29" i="21"/>
  <c r="D108" i="20" l="1"/>
  <c r="B31" i="20" l="1"/>
  <c r="B27" i="20"/>
  <c r="B22" i="20"/>
  <c r="B16" i="20"/>
  <c r="D103" i="20" l="1"/>
  <c r="D104" i="20"/>
  <c r="D106" i="20"/>
  <c r="D102" i="20"/>
  <c r="C109" i="20"/>
  <c r="B109" i="20"/>
  <c r="C40" i="20"/>
  <c r="D109" i="20" l="1"/>
  <c r="D35" i="20" l="1"/>
  <c r="D34" i="20"/>
  <c r="B40" i="20" l="1"/>
  <c r="C16" i="20" l="1"/>
  <c r="D42" i="20"/>
  <c r="D39" i="20"/>
  <c r="C31" i="20"/>
  <c r="D30" i="20"/>
  <c r="D29" i="20"/>
  <c r="C27" i="20"/>
  <c r="C22" i="20"/>
  <c r="D20" i="20"/>
  <c r="D15" i="20"/>
  <c r="D13" i="20"/>
  <c r="D12" i="20"/>
  <c r="D11" i="20"/>
  <c r="D40" i="20" l="1"/>
  <c r="D31" i="20"/>
  <c r="D27" i="20"/>
  <c r="D22" i="20"/>
  <c r="D16" i="20"/>
  <c r="D21" i="20"/>
  <c r="D19" i="20"/>
  <c r="D14" i="20"/>
</calcChain>
</file>

<file path=xl/sharedStrings.xml><?xml version="1.0" encoding="utf-8"?>
<sst xmlns="http://schemas.openxmlformats.org/spreadsheetml/2006/main" count="301" uniqueCount="69">
  <si>
    <t>TOTAL PROD.</t>
  </si>
  <si>
    <t>NEUROCIRUGIA</t>
  </si>
  <si>
    <t>EMERGENCIA</t>
  </si>
  <si>
    <t xml:space="preserve">CIRUGIAS </t>
  </si>
  <si>
    <t>OFTALMOLOGIA</t>
  </si>
  <si>
    <t>NEURO</t>
  </si>
  <si>
    <t xml:space="preserve">TOTAL CIRUGIAS </t>
  </si>
  <si>
    <t>ESTUDIOS</t>
  </si>
  <si>
    <t>PRUEBAS DE LABORATORIO</t>
  </si>
  <si>
    <t>TOTAL HEMODINAMIAS</t>
  </si>
  <si>
    <t>HEMODIALISIS</t>
  </si>
  <si>
    <t xml:space="preserve">OFTALMOLOGIA Y SUB-ESPECIALIDADES </t>
  </si>
  <si>
    <t>OTRAS ESPECIALIDADES</t>
  </si>
  <si>
    <t>TOTAL CONSULTAS</t>
  </si>
  <si>
    <t>OTRAS CIRUGIAS</t>
  </si>
  <si>
    <t xml:space="preserve">          ESTADISTICAS DE PRODUCCION SERVICIOS</t>
  </si>
  <si>
    <t>TOTAL IMAGENES</t>
  </si>
  <si>
    <t>HEMODINAMIA</t>
  </si>
  <si>
    <t>TOTAL PROCEDIMIENTOS HEMODINAMIA</t>
  </si>
  <si>
    <t>EVAL. CARDIO VASCULAR</t>
  </si>
  <si>
    <t>Cornea</t>
  </si>
  <si>
    <t>Renal</t>
  </si>
  <si>
    <t>Variación</t>
  </si>
  <si>
    <t>%</t>
  </si>
  <si>
    <t>TRASPLANTE</t>
  </si>
  <si>
    <t>SERVICIO (CONSULTAS EXTERNAS)</t>
  </si>
  <si>
    <t>TOTAL TRASPLANTES</t>
  </si>
  <si>
    <t>TOTAL ESTUDIOS Y LABORATORIOS</t>
  </si>
  <si>
    <t>INTERNAMIENTOS</t>
  </si>
  <si>
    <t>INGRESOS</t>
  </si>
  <si>
    <t>EGRESOS</t>
  </si>
  <si>
    <r>
      <t xml:space="preserve">Fuente: </t>
    </r>
    <r>
      <rPr>
        <sz val="10"/>
        <color theme="1"/>
        <rFont val="Arial"/>
        <family val="2"/>
      </rPr>
      <t xml:space="preserve"> CECANOT</t>
    </r>
  </si>
  <si>
    <t>Consultas externas</t>
  </si>
  <si>
    <t xml:space="preserve">TOTAL </t>
  </si>
  <si>
    <t>Servicios</t>
  </si>
  <si>
    <t>Tipo de Servicios</t>
  </si>
  <si>
    <t>Cantidad</t>
  </si>
  <si>
    <t>Año</t>
  </si>
  <si>
    <t>Cirugias</t>
  </si>
  <si>
    <t>Trasplantes</t>
  </si>
  <si>
    <t>CORNEA</t>
  </si>
  <si>
    <t>RENAL</t>
  </si>
  <si>
    <t>Estudios</t>
  </si>
  <si>
    <t>IMAGENES</t>
  </si>
  <si>
    <t>Internamientos</t>
  </si>
  <si>
    <t>Procedimientos</t>
  </si>
  <si>
    <t>Hemodialisis</t>
  </si>
  <si>
    <t>DIALISIS</t>
  </si>
  <si>
    <t xml:space="preserve">INGRESOS </t>
  </si>
  <si>
    <t>FUENTE</t>
  </si>
  <si>
    <t>RD $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</si>
  <si>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</si>
  <si>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</si>
  <si>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</si>
  <si>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</si>
  <si>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</si>
  <si>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</si>
  <si>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RECAUDACION SEGUN FUENTES DE INGRESOS</t>
  </si>
  <si>
    <t>TOTAL INGRESOS</t>
  </si>
  <si>
    <t>INGRESOS HOSPITALARIOS</t>
  </si>
  <si>
    <t>EGRESOS HOSPITALARIOS</t>
  </si>
  <si>
    <t>TRANSFERENCIA (FONDO 100)</t>
  </si>
  <si>
    <t>Oct - Dic 2022</t>
  </si>
  <si>
    <t>Oct - Dic 2023</t>
  </si>
  <si>
    <t>Estadistica comparativa Oct - Dic 2022  y  Oct - Dic   2023</t>
  </si>
  <si>
    <t>Estadistica comparativa Oct - Dic 2022  y  Oct - Dic  2023</t>
  </si>
  <si>
    <t>Periodo</t>
  </si>
  <si>
    <t>Octubre-Diciembre</t>
  </si>
  <si>
    <t xml:space="preserve">RECAUDACIONES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</si>
</sst>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102">
    <xf numFmtId="0" fontId="0" fillId="0" borderId="0" xfId="0"/>
    <xf numFmtId="1" fontId="3" fillId="0" borderId="8" xfId="0" applyNumberFormat="1" applyFont="1" applyBorder="1" applyAlignment="1" applyProtection="1">
      <alignment horizontal="left" vertical="center" wrapText="1"/>
      <protection hidden="1"/>
    </xf>
    <xf numFmtId="1" fontId="3" fillId="0" borderId="2" xfId="0" applyNumberFormat="1" applyFont="1" applyBorder="1" applyAlignment="1" applyProtection="1">
      <alignment horizontal="left" vertical="center" wrapText="1"/>
      <protection hidden="1"/>
    </xf>
    <xf numFmtId="1" fontId="4" fillId="2" borderId="4" xfId="1" applyNumberFormat="1" applyFont="1" applyFill="1" applyBorder="1" applyAlignment="1" applyProtection="1">
      <alignment horizontal="left" wrapText="1"/>
      <protection hidden="1"/>
    </xf>
    <xf numFmtId="1" fontId="4" fillId="2" borderId="1" xfId="0" applyNumberFormat="1" applyFont="1" applyFill="1" applyBorder="1" applyAlignment="1" applyProtection="1">
      <alignment horizontal="left" vertical="center" wrapText="1"/>
      <protection hidden="1"/>
    </xf>
    <xf numFmtId="164" fontId="0" fillId="0" borderId="0" xfId="0" applyNumberFormat="1"/>
    <xf numFmtId="1" fontId="4" fillId="2" borderId="4" xfId="0" applyNumberFormat="1" applyFont="1" applyFill="1" applyBorder="1" applyAlignment="1" applyProtection="1">
      <alignment horizontal="left" vertical="center" wrapText="1"/>
      <protection hidden="1"/>
    </xf>
    <xf numFmtId="1" fontId="3" fillId="2" borderId="4" xfId="0" applyNumberFormat="1" applyFont="1" applyFill="1" applyBorder="1" applyAlignment="1" applyProtection="1">
      <alignment horizontal="left" vertical="center" wrapText="1"/>
      <protection hidden="1"/>
    </xf>
    <xf numFmtId="3" fontId="3" fillId="0" borderId="4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3" fontId="8" fillId="2" borderId="4" xfId="0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8" fillId="2" borderId="4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3" fontId="5" fillId="0" borderId="4" xfId="0" applyNumberFormat="1" applyFont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1" fontId="10" fillId="0" borderId="8" xfId="0" applyNumberFormat="1" applyFont="1" applyBorder="1" applyAlignment="1" applyProtection="1">
      <alignment horizontal="left" vertical="center" wrapText="1"/>
      <protection hidden="1"/>
    </xf>
    <xf numFmtId="1" fontId="10" fillId="0" borderId="2" xfId="0" applyNumberFormat="1" applyFont="1" applyBorder="1" applyAlignment="1" applyProtection="1">
      <alignment horizontal="left" vertical="center" wrapText="1"/>
      <protection hidden="1"/>
    </xf>
    <xf numFmtId="49" fontId="8" fillId="0" borderId="5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4" fontId="6" fillId="0" borderId="4" xfId="0" applyNumberFormat="1" applyFont="1" applyBorder="1" applyAlignment="1">
      <alignment horizontal="center"/>
    </xf>
    <xf numFmtId="0" fontId="0" fillId="2" borderId="0" xfId="0" applyFill="1"/>
    <xf numFmtId="0" fontId="11" fillId="0" borderId="4" xfId="0" applyFont="1" applyBorder="1"/>
    <xf numFmtId="4" fontId="6" fillId="0" borderId="4" xfId="0" applyNumberFormat="1" applyFont="1" applyBorder="1"/>
    <xf numFmtId="3" fontId="5" fillId="2" borderId="3" xfId="0" applyNumberFormat="1" applyFont="1" applyFill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2" fillId="3" borderId="4" xfId="0" applyFont="1" applyFill="1" applyBorder="1"/>
    <xf numFmtId="4" fontId="13" fillId="3" borderId="4" xfId="0" applyNumberFormat="1" applyFont="1" applyFill="1" applyBorder="1"/>
    <xf numFmtId="4" fontId="13" fillId="3" borderId="4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4" fontId="6" fillId="0" borderId="0" xfId="0" applyNumberFormat="1" applyFont="1"/>
    <xf numFmtId="3" fontId="14" fillId="0" borderId="0" xfId="0" applyNumberFormat="1" applyFont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3" fontId="8" fillId="0" borderId="0" xfId="0" applyNumberFormat="1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4" fontId="0" fillId="0" borderId="0" xfId="0" applyNumberFormat="1"/>
    <xf numFmtId="2" fontId="0" fillId="0" borderId="0" xfId="0" applyNumberFormat="1"/>
    <xf numFmtId="3" fontId="5" fillId="0" borderId="0" xfId="0" applyNumberFormat="1" applyFont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3" fontId="3" fillId="0" borderId="0" xfId="0" applyNumberFormat="1" applyFont="1" applyAlignment="1">
      <alignment horizontal="right"/>
    </xf>
    <xf numFmtId="3" fontId="8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center"/>
    </xf>
    <xf numFmtId="0" fontId="7" fillId="3" borderId="4" xfId="0" applyFont="1" applyFill="1" applyBorder="1"/>
    <xf numFmtId="3" fontId="4" fillId="3" borderId="4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1" fontId="4" fillId="3" borderId="4" xfId="0" applyNumberFormat="1" applyFont="1" applyFill="1" applyBorder="1" applyAlignment="1" applyProtection="1">
      <alignment horizontal="left" vertical="center" wrapText="1"/>
      <protection hidden="1"/>
    </xf>
    <xf numFmtId="3" fontId="7" fillId="3" borderId="4" xfId="0" applyNumberFormat="1" applyFont="1" applyFill="1" applyBorder="1" applyAlignment="1">
      <alignment horizontal="center"/>
    </xf>
    <xf numFmtId="3" fontId="12" fillId="3" borderId="4" xfId="0" applyNumberFormat="1" applyFont="1" applyFill="1" applyBorder="1" applyAlignment="1">
      <alignment horizontal="center"/>
    </xf>
    <xf numFmtId="4" fontId="12" fillId="3" borderId="4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8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5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1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14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15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7" xfId="3"/>
    <cellStyle name="Normal 4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Producción de servicios mas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solicitados</a:t>
            </a:r>
          </a:p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Oct-Dic 2023                                        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971179905443415"/>
          <c:y val="0.11380735800288266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30665814045709028"/>
          <c:w val="0.81967618245250207"/>
          <c:h val="0.5465196017164519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A-4755-AEE0-43A3EC96849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A-4755-AEE0-43A3EC968499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43A-4755-AEE0-43A3EC968499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43A-4755-AEE0-43A3EC96849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('ESTADISTICA oct - dic  23'!$A$16,'ESTADISTICA oct - dic  23'!$A$22,'ESTADISTICA oct - dic  23'!$A$31,'ESTADISTICA oct - dic  23'!$A$34,'ESTADISTICA oct - dic  23'!$A$42)</c:f>
              <c:strCache>
                <c:ptCount val="5"/>
                <c:pt idx="0">
                  <c:v>TOTAL CONSULTAS</c:v>
                </c:pt>
                <c:pt idx="1">
                  <c:v>TOTAL CIRUGIAS </c:v>
                </c:pt>
                <c:pt idx="2">
                  <c:v>TOTAL ESTUDIOS Y LABORATORIOS</c:v>
                </c:pt>
                <c:pt idx="3">
                  <c:v>INGRESOS HOSPITALARIOS</c:v>
                </c:pt>
                <c:pt idx="4">
                  <c:v>HEMODIALISIS</c:v>
                </c:pt>
              </c:strCache>
            </c:strRef>
          </c:cat>
          <c:val>
            <c:numRef>
              <c:f>('ESTADISTICA oct - dic  23'!$C$16,'ESTADISTICA oct - dic  23'!$C$22,'ESTADISTICA oct - dic  23'!$C$31,'ESTADISTICA oct - dic  23'!$C$34,'ESTADISTICA oct - dic  23'!$C$42)</c:f>
              <c:numCache>
                <c:formatCode>#,##0</c:formatCode>
                <c:ptCount val="5"/>
                <c:pt idx="0">
                  <c:v>8222</c:v>
                </c:pt>
                <c:pt idx="1">
                  <c:v>2912</c:v>
                </c:pt>
                <c:pt idx="2">
                  <c:v>190095</c:v>
                </c:pt>
                <c:pt idx="3">
                  <c:v>321</c:v>
                </c:pt>
                <c:pt idx="4">
                  <c:v>1427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543A-4755-AEE0-43A3EC9684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488044776"/>
        <c:axId val="488045168"/>
        <c:axId val="0"/>
      </c:bar3DChart>
      <c:catAx>
        <c:axId val="488044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488045168"/>
        <c:crosses val="autoZero"/>
        <c:auto val="1"/>
        <c:lblAlgn val="ctr"/>
        <c:lblOffset val="100"/>
        <c:noMultiLvlLbl val="0"/>
      </c:catAx>
      <c:valAx>
        <c:axId val="4880451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88044776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RECAUDACION SEGUN FUENTES DE INGRESOS (RD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$)</a:t>
            </a: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  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Jul-Sep 2023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308155446086484"/>
          <c:y val="6.6471183710465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22063660859648823"/>
          <c:w val="0.81967618245250207"/>
          <c:h val="0.43804756368795306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775-43A4-8F65-A139ADBB4A7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775-43A4-8F65-A139ADBB4A7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D775-43A4-8F65-A139ADBB4A72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775-43A4-8F65-A139ADBB4A72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775-43A4-8F65-A139ADBB4A72}"/>
              </c:ext>
            </c:extLst>
          </c:dPt>
          <c:dPt>
            <c:idx val="6"/>
            <c:invertIfNegative val="0"/>
            <c:bubble3D val="0"/>
            <c:spPr>
              <a:solidFill>
                <a:srgbClr val="8064A2">
                  <a:lumMod val="75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F92D-42DC-9B27-67F08E8EAC0A}"/>
              </c:ext>
            </c:extLst>
          </c:dPt>
          <c:dLbls>
            <c:dLbl>
              <c:idx val="2"/>
              <c:layout>
                <c:manualLayout>
                  <c:x val="1.7515051997810619E-2"/>
                  <c:y val="-3.5190626670246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D775-43A4-8F65-A139ADBB4A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oct - dic  23'!$A$102:$A$108</c:f>
              <c:strCache>
                <c:ptCount val="7"/>
                <c:pt idx="0">
                  <c:v>INGRESO POR SENASA</c:v>
                </c:pt>
                <c:pt idx="1">
                  <c:v>INGRESOS POR OTRAS ARS</c:v>
                </c:pt>
                <c:pt idx="2">
                  <c:v>INGRESOS POR PACIENTES</c:v>
                </c:pt>
                <c:pt idx="3">
                  <c:v>OTRAS CONSTRIBUCIONES</c:v>
                </c:pt>
                <c:pt idx="4">
                  <c:v>INGRESOS ALQUILER CAFETERIA</c:v>
                </c:pt>
                <c:pt idx="5">
                  <c:v>TRANSFERENCIA (FONDO 100)</c:v>
                </c:pt>
                <c:pt idx="6">
                  <c:v>OTROS INGRESOS</c:v>
                </c:pt>
              </c:strCache>
            </c:strRef>
          </c:cat>
          <c:val>
            <c:numRef>
              <c:f>'ESTADISTICA oct - dic  23'!$C$102:$C$108</c:f>
              <c:numCache>
                <c:formatCode>#,##0.00</c:formatCode>
                <c:ptCount val="7"/>
                <c:pt idx="0">
                  <c:v>94511117.829999998</c:v>
                </c:pt>
                <c:pt idx="1">
                  <c:v>31596806.620000001</c:v>
                </c:pt>
                <c:pt idx="2">
                  <c:v>9732061.9900000002</c:v>
                </c:pt>
                <c:pt idx="3">
                  <c:v>920831.38</c:v>
                </c:pt>
                <c:pt idx="4">
                  <c:v>108900</c:v>
                </c:pt>
                <c:pt idx="5">
                  <c:v>84567507.450000003</c:v>
                </c:pt>
                <c:pt idx="6">
                  <c:v>690800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D775-43A4-8F65-A139ADBB4A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488762904"/>
        <c:axId val="488763296"/>
        <c:axId val="0"/>
      </c:bar3DChart>
      <c:catAx>
        <c:axId val="488762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488763296"/>
        <c:crosses val="autoZero"/>
        <c:auto val="1"/>
        <c:lblAlgn val="ctr"/>
        <c:lblOffset val="100"/>
        <c:noMultiLvlLbl val="0"/>
      </c:catAx>
      <c:valAx>
        <c:axId val="4887632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488762904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47</xdr:row>
      <xdr:rowOff>47625</xdr:rowOff>
    </xdr:from>
    <xdr:to>
      <xdr:col>1</xdr:col>
      <xdr:colOff>619125</xdr:colOff>
      <xdr:row>49</xdr:row>
      <xdr:rowOff>100344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33F728C-77A2-4B81-8B79-B9EDAB8A8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067800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51</xdr:row>
      <xdr:rowOff>123825</xdr:rowOff>
    </xdr:from>
    <xdr:to>
      <xdr:col>3</xdr:col>
      <xdr:colOff>933450</xdr:colOff>
      <xdr:row>67</xdr:row>
      <xdr:rowOff>190498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xmlns="" id="{70BACC39-F41A-4D2E-91AD-4E2320ABA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114300</xdr:colOff>
      <xdr:row>93</xdr:row>
      <xdr:rowOff>76200</xdr:rowOff>
    </xdr:from>
    <xdr:to>
      <xdr:col>1</xdr:col>
      <xdr:colOff>514350</xdr:colOff>
      <xdr:row>95</xdr:row>
      <xdr:rowOff>128919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88F8145A-529F-4363-AC63-4F52979A7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49875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3</xdr:col>
      <xdr:colOff>923925</xdr:colOff>
      <xdr:row>128</xdr:row>
      <xdr:rowOff>152399</xdr:rowOff>
    </xdr:to>
    <xdr:graphicFrame macro="">
      <xdr:nvGraphicFramePr>
        <xdr:cNvPr id="6" name="2 Gráfico">
          <a:extLst>
            <a:ext uri="{FF2B5EF4-FFF2-40B4-BE49-F238E27FC236}">
              <a16:creationId xmlns:a16="http://schemas.microsoft.com/office/drawing/2014/main" xmlns="" id="{143AC159-F4EB-40E0-AE4F-3EC06E067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247650</xdr:colOff>
      <xdr:row>130</xdr:row>
      <xdr:rowOff>47625</xdr:rowOff>
    </xdr:from>
    <xdr:to>
      <xdr:col>2</xdr:col>
      <xdr:colOff>504825</xdr:colOff>
      <xdr:row>137</xdr:row>
      <xdr:rowOff>59713</xdr:rowOff>
    </xdr:to>
    <xdr:pic>
      <xdr:nvPicPr>
        <xdr:cNvPr id="7" name="Picture 6" descr="A picture containing table&#10;&#10;Description automatically generated">
          <a:extLst>
            <a:ext uri="{FF2B5EF4-FFF2-40B4-BE49-F238E27FC236}">
              <a16:creationId xmlns:a16="http://schemas.microsoft.com/office/drawing/2014/main" xmlns="" id="{EC353A66-F0B6-412A-AD24-20B66C0E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4945975"/>
          <a:ext cx="3924300" cy="1345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0</xdr:row>
      <xdr:rowOff>85725</xdr:rowOff>
    </xdr:from>
    <xdr:to>
      <xdr:col>1</xdr:col>
      <xdr:colOff>419100</xdr:colOff>
      <xdr:row>2</xdr:row>
      <xdr:rowOff>128919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E971653-01DD-41A2-90D4-4295107FA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3009900" cy="433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opLeftCell="A32" workbookViewId="0">
      <selection activeCell="G27" sqref="G27"/>
    </sheetView>
  </sheetViews>
  <sheetFormatPr baseColWidth="10" defaultColWidth="11.42578125" defaultRowHeight="15" x14ac:dyDescent="0.25"/>
  <cols>
    <col min="1" max="1" width="39.140625" customWidth="1"/>
    <col min="2" max="2" width="15.85546875" customWidth="1"/>
    <col min="3" max="3" width="18.5703125" customWidth="1"/>
    <col min="4" max="4" width="14.42578125" customWidth="1"/>
    <col min="5" max="5" width="13.5703125" bestFit="1" customWidth="1"/>
    <col min="6" max="6" width="14.42578125" customWidth="1"/>
    <col min="7" max="7" width="25.28515625" customWidth="1"/>
    <col min="8" max="8" width="13.85546875" bestFit="1" customWidth="1"/>
    <col min="9" max="9" width="12.5703125" bestFit="1" customWidth="1"/>
  </cols>
  <sheetData>
    <row r="1" spans="1:5" ht="15.75" x14ac:dyDescent="0.25">
      <c r="A1" s="94"/>
      <c r="B1" s="94"/>
      <c r="C1" s="94"/>
    </row>
    <row r="2" spans="1:5" x14ac:dyDescent="0.25">
      <c r="A2" s="87"/>
      <c r="B2" s="87"/>
      <c r="C2" s="87"/>
      <c r="D2" s="87"/>
    </row>
    <row r="3" spans="1:5" x14ac:dyDescent="0.25">
      <c r="A3" s="44"/>
      <c r="B3" s="44"/>
      <c r="C3" s="44"/>
      <c r="D3" s="44"/>
    </row>
    <row r="4" spans="1:5" x14ac:dyDescent="0.25">
      <c r="A4" s="44"/>
      <c r="B4" s="44"/>
      <c r="C4" s="44"/>
      <c r="D4" s="44"/>
    </row>
    <row r="5" spans="1:5" x14ac:dyDescent="0.25">
      <c r="A5" s="87" t="s">
        <v>15</v>
      </c>
      <c r="B5" s="87"/>
      <c r="C5" s="87"/>
      <c r="D5" s="87"/>
    </row>
    <row r="6" spans="1:5" x14ac:dyDescent="0.25">
      <c r="A6" s="87" t="s">
        <v>65</v>
      </c>
      <c r="B6" s="87"/>
      <c r="C6" s="87"/>
      <c r="D6" s="87"/>
    </row>
    <row r="7" spans="1:5" x14ac:dyDescent="0.25">
      <c r="A7" s="17"/>
      <c r="B7" s="18"/>
      <c r="C7" s="18"/>
      <c r="D7" s="18"/>
    </row>
    <row r="8" spans="1:5" x14ac:dyDescent="0.25">
      <c r="A8" s="68"/>
      <c r="B8" s="46" t="s">
        <v>62</v>
      </c>
      <c r="C8" s="46" t="s">
        <v>63</v>
      </c>
      <c r="D8" s="46" t="s">
        <v>22</v>
      </c>
    </row>
    <row r="9" spans="1:5" x14ac:dyDescent="0.25">
      <c r="A9" s="47"/>
      <c r="B9" s="47" t="s">
        <v>0</v>
      </c>
      <c r="C9" s="47" t="s">
        <v>0</v>
      </c>
      <c r="D9" s="47" t="s">
        <v>23</v>
      </c>
    </row>
    <row r="10" spans="1:5" x14ac:dyDescent="0.25">
      <c r="A10" s="91" t="s">
        <v>25</v>
      </c>
      <c r="B10" s="95"/>
      <c r="C10" s="95"/>
      <c r="D10" s="96"/>
    </row>
    <row r="11" spans="1:5" x14ac:dyDescent="0.25">
      <c r="A11" s="19" t="s">
        <v>11</v>
      </c>
      <c r="B11" s="31">
        <v>21384</v>
      </c>
      <c r="C11" s="31">
        <v>2180</v>
      </c>
      <c r="D11" s="9">
        <f>+((C11-B11)/B11)*100</f>
        <v>-89.805462027684243</v>
      </c>
      <c r="E11" s="5"/>
    </row>
    <row r="12" spans="1:5" x14ac:dyDescent="0.25">
      <c r="A12" s="20" t="s">
        <v>1</v>
      </c>
      <c r="B12" s="31">
        <v>872</v>
      </c>
      <c r="C12" s="32">
        <v>0</v>
      </c>
      <c r="D12" s="9">
        <f t="shared" ref="D12:D16" si="0">+((C12-B12)/B12)*100</f>
        <v>-100</v>
      </c>
      <c r="E12" s="5"/>
    </row>
    <row r="13" spans="1:5" x14ac:dyDescent="0.25">
      <c r="A13" s="20" t="s">
        <v>19</v>
      </c>
      <c r="B13" s="31">
        <v>1631</v>
      </c>
      <c r="C13" s="31">
        <v>1523</v>
      </c>
      <c r="D13" s="9">
        <f t="shared" si="0"/>
        <v>-6.621704475781728</v>
      </c>
      <c r="E13" s="5"/>
    </row>
    <row r="14" spans="1:5" x14ac:dyDescent="0.25">
      <c r="A14" s="20" t="s">
        <v>12</v>
      </c>
      <c r="B14" s="31">
        <v>5584</v>
      </c>
      <c r="C14" s="31">
        <v>2665</v>
      </c>
      <c r="D14" s="9">
        <f t="shared" si="0"/>
        <v>-52.274355300859597</v>
      </c>
      <c r="E14" s="5"/>
    </row>
    <row r="15" spans="1:5" x14ac:dyDescent="0.25">
      <c r="A15" s="20" t="s">
        <v>2</v>
      </c>
      <c r="B15" s="31">
        <v>1992</v>
      </c>
      <c r="C15" s="31">
        <v>1854</v>
      </c>
      <c r="D15" s="9">
        <f t="shared" si="0"/>
        <v>-6.927710843373494</v>
      </c>
      <c r="E15" s="5"/>
    </row>
    <row r="16" spans="1:5" x14ac:dyDescent="0.25">
      <c r="A16" s="69" t="s">
        <v>13</v>
      </c>
      <c r="B16" s="70">
        <f>SUM(B11:B15)</f>
        <v>31463</v>
      </c>
      <c r="C16" s="70">
        <f>SUM(C11:C15)</f>
        <v>8222</v>
      </c>
      <c r="D16" s="71">
        <f t="shared" si="0"/>
        <v>-73.86771763658902</v>
      </c>
    </row>
    <row r="17" spans="1:4" ht="6" customHeight="1" x14ac:dyDescent="0.25">
      <c r="A17" s="21"/>
      <c r="B17" s="10"/>
      <c r="C17" s="10"/>
      <c r="D17" s="11"/>
    </row>
    <row r="18" spans="1:4" ht="20.100000000000001" customHeight="1" x14ac:dyDescent="0.25">
      <c r="A18" s="100" t="s">
        <v>3</v>
      </c>
      <c r="B18" s="100"/>
      <c r="C18" s="100"/>
      <c r="D18" s="100"/>
    </row>
    <row r="19" spans="1:4" x14ac:dyDescent="0.25">
      <c r="A19" s="35" t="s">
        <v>4</v>
      </c>
      <c r="B19" s="31">
        <v>2936</v>
      </c>
      <c r="C19" s="42">
        <v>2698</v>
      </c>
      <c r="D19" s="43">
        <f>+((C19-B19)/B19)*100</f>
        <v>-8.1062670299727522</v>
      </c>
    </row>
    <row r="20" spans="1:4" x14ac:dyDescent="0.25">
      <c r="A20" s="36" t="s">
        <v>5</v>
      </c>
      <c r="B20" s="31">
        <v>118</v>
      </c>
      <c r="C20" s="32">
        <v>127</v>
      </c>
      <c r="D20" s="38">
        <f t="shared" ref="D20:D22" si="1">+((C20-B20)/B20)*100</f>
        <v>7.6271186440677967</v>
      </c>
    </row>
    <row r="21" spans="1:4" x14ac:dyDescent="0.25">
      <c r="A21" s="37" t="s">
        <v>14</v>
      </c>
      <c r="B21" s="31">
        <v>54</v>
      </c>
      <c r="C21" s="32">
        <v>87</v>
      </c>
      <c r="D21" s="38">
        <f t="shared" si="1"/>
        <v>61.111111111111114</v>
      </c>
    </row>
    <row r="22" spans="1:4" x14ac:dyDescent="0.25">
      <c r="A22" s="73" t="s">
        <v>6</v>
      </c>
      <c r="B22" s="70">
        <f>SUM(B19:B21)</f>
        <v>3108</v>
      </c>
      <c r="C22" s="70">
        <f>SUM(C19:C21)</f>
        <v>2912</v>
      </c>
      <c r="D22" s="71">
        <f t="shared" si="1"/>
        <v>-6.3063063063063058</v>
      </c>
    </row>
    <row r="23" spans="1:4" ht="6.95" customHeight="1" x14ac:dyDescent="0.25">
      <c r="A23" s="22"/>
      <c r="B23" s="10"/>
      <c r="C23" s="10"/>
      <c r="D23" s="11"/>
    </row>
    <row r="24" spans="1:4" ht="20.100000000000001" customHeight="1" x14ac:dyDescent="0.25">
      <c r="A24" s="100" t="s">
        <v>24</v>
      </c>
      <c r="B24" s="100"/>
      <c r="C24" s="100"/>
      <c r="D24" s="100"/>
    </row>
    <row r="25" spans="1:4" ht="20.100000000000001" customHeight="1" x14ac:dyDescent="0.25">
      <c r="A25" s="33" t="s">
        <v>20</v>
      </c>
      <c r="B25" s="56">
        <v>0</v>
      </c>
      <c r="C25" s="42">
        <v>0</v>
      </c>
      <c r="D25" s="43"/>
    </row>
    <row r="26" spans="1:4" ht="20.100000000000001" customHeight="1" x14ac:dyDescent="0.25">
      <c r="A26" s="34" t="s">
        <v>21</v>
      </c>
      <c r="B26" s="56">
        <v>1</v>
      </c>
      <c r="C26" s="32">
        <v>0</v>
      </c>
      <c r="D26" s="38"/>
    </row>
    <row r="27" spans="1:4" ht="20.100000000000001" customHeight="1" x14ac:dyDescent="0.25">
      <c r="A27" s="74" t="s">
        <v>26</v>
      </c>
      <c r="B27" s="75">
        <f>SUM(B25:B26)</f>
        <v>1</v>
      </c>
      <c r="C27" s="75">
        <f>SUM(C25:C26)</f>
        <v>0</v>
      </c>
      <c r="D27" s="71">
        <f t="shared" ref="D27" si="2">+((C27-B27)/B27)*100</f>
        <v>-100</v>
      </c>
    </row>
    <row r="28" spans="1:4" ht="21" customHeight="1" x14ac:dyDescent="0.25">
      <c r="A28" s="101" t="s">
        <v>7</v>
      </c>
      <c r="B28" s="95"/>
      <c r="C28" s="95"/>
      <c r="D28" s="96"/>
    </row>
    <row r="29" spans="1:4" ht="20.100000000000001" customHeight="1" x14ac:dyDescent="0.25">
      <c r="A29" s="1" t="s">
        <v>16</v>
      </c>
      <c r="B29" s="56">
        <v>19610</v>
      </c>
      <c r="C29" s="42">
        <v>7978</v>
      </c>
      <c r="D29" s="43">
        <f t="shared" ref="D29:D31" si="3">+((C29-B29)/B29)*100</f>
        <v>-59.316675165731766</v>
      </c>
    </row>
    <row r="30" spans="1:4" ht="20.100000000000001" customHeight="1" x14ac:dyDescent="0.25">
      <c r="A30" s="2" t="s">
        <v>8</v>
      </c>
      <c r="B30" s="56">
        <v>150618</v>
      </c>
      <c r="C30" s="32">
        <v>182117</v>
      </c>
      <c r="D30" s="38">
        <f t="shared" si="3"/>
        <v>20.913171068530986</v>
      </c>
    </row>
    <row r="31" spans="1:4" ht="20.100000000000001" customHeight="1" x14ac:dyDescent="0.25">
      <c r="A31" s="74" t="s">
        <v>27</v>
      </c>
      <c r="B31" s="75">
        <f>SUM(B29:B30)</f>
        <v>170228</v>
      </c>
      <c r="C31" s="76">
        <f>SUM(C29:C30)</f>
        <v>190095</v>
      </c>
      <c r="D31" s="77">
        <f t="shared" si="3"/>
        <v>11.670817961792419</v>
      </c>
    </row>
    <row r="32" spans="1:4" ht="6" customHeight="1" x14ac:dyDescent="0.25">
      <c r="A32" s="4"/>
      <c r="B32" s="12"/>
      <c r="C32" s="12"/>
      <c r="D32" s="11"/>
    </row>
    <row r="33" spans="1:4" ht="21.95" customHeight="1" x14ac:dyDescent="0.25">
      <c r="A33" s="97" t="s">
        <v>28</v>
      </c>
      <c r="B33" s="98"/>
      <c r="C33" s="98"/>
      <c r="D33" s="99"/>
    </row>
    <row r="34" spans="1:4" ht="21.95" customHeight="1" x14ac:dyDescent="0.25">
      <c r="A34" s="7" t="s">
        <v>59</v>
      </c>
      <c r="B34" s="13">
        <v>285</v>
      </c>
      <c r="C34" s="13">
        <v>321</v>
      </c>
      <c r="D34" s="9">
        <f t="shared" ref="D34:D35" si="4">+((C34-B34)/B34)*100</f>
        <v>12.631578947368421</v>
      </c>
    </row>
    <row r="35" spans="1:4" ht="21.95" customHeight="1" x14ac:dyDescent="0.25">
      <c r="A35" s="7" t="s">
        <v>60</v>
      </c>
      <c r="B35" s="13">
        <v>286</v>
      </c>
      <c r="C35" s="13">
        <v>334</v>
      </c>
      <c r="D35" s="9">
        <f t="shared" si="4"/>
        <v>16.783216783216783</v>
      </c>
    </row>
    <row r="36" spans="1:4" ht="8.1" customHeight="1" x14ac:dyDescent="0.25">
      <c r="A36" s="6"/>
      <c r="B36" s="14"/>
      <c r="C36" s="14"/>
      <c r="D36" s="11"/>
    </row>
    <row r="37" spans="1:4" x14ac:dyDescent="0.25">
      <c r="A37" s="88" t="s">
        <v>17</v>
      </c>
      <c r="B37" s="89"/>
      <c r="C37" s="89"/>
      <c r="D37" s="90"/>
    </row>
    <row r="38" spans="1:4" x14ac:dyDescent="0.25">
      <c r="A38" s="91"/>
      <c r="B38" s="92"/>
      <c r="C38" s="92"/>
      <c r="D38" s="93"/>
    </row>
    <row r="39" spans="1:4" x14ac:dyDescent="0.25">
      <c r="A39" s="23" t="s">
        <v>18</v>
      </c>
      <c r="B39" s="80">
        <v>142</v>
      </c>
      <c r="C39" s="15">
        <v>141</v>
      </c>
      <c r="D39" s="9">
        <f t="shared" ref="D39:D40" si="5">+((C39-B39)/B39)*100</f>
        <v>-0.70422535211267612</v>
      </c>
    </row>
    <row r="40" spans="1:4" x14ac:dyDescent="0.25">
      <c r="A40" s="72" t="s">
        <v>9</v>
      </c>
      <c r="B40" s="72">
        <f>SUM(B39)</f>
        <v>142</v>
      </c>
      <c r="C40" s="72">
        <f>SUM(C39)</f>
        <v>141</v>
      </c>
      <c r="D40" s="71">
        <f t="shared" si="5"/>
        <v>-0.70422535211267612</v>
      </c>
    </row>
    <row r="41" spans="1:4" ht="6" customHeight="1" x14ac:dyDescent="0.25">
      <c r="A41" s="16"/>
      <c r="B41" s="16"/>
      <c r="C41" s="16"/>
      <c r="D41" s="11"/>
    </row>
    <row r="42" spans="1:4" x14ac:dyDescent="0.25">
      <c r="A42" s="3" t="s">
        <v>10</v>
      </c>
      <c r="B42" s="8">
        <v>1395</v>
      </c>
      <c r="C42" s="8">
        <v>1427</v>
      </c>
      <c r="D42" s="9">
        <f t="shared" ref="D42" si="6">+((C42-B42)/B42)*100</f>
        <v>2.2939068100358422</v>
      </c>
    </row>
    <row r="43" spans="1:4" x14ac:dyDescent="0.25">
      <c r="A43" s="17" t="s">
        <v>31</v>
      </c>
      <c r="B43" s="18"/>
      <c r="C43" s="57"/>
      <c r="D43" s="18"/>
    </row>
    <row r="45" spans="1:4" x14ac:dyDescent="0.25">
      <c r="A45" s="39"/>
      <c r="B45" s="39"/>
      <c r="C45" s="39"/>
    </row>
    <row r="46" spans="1:4" x14ac:dyDescent="0.25">
      <c r="A46" s="39"/>
      <c r="B46" s="39"/>
      <c r="C46" s="39"/>
    </row>
    <row r="97" spans="1:9" x14ac:dyDescent="0.25">
      <c r="A97" s="85" t="s">
        <v>57</v>
      </c>
      <c r="B97" s="85"/>
      <c r="C97" s="85"/>
      <c r="D97" s="85"/>
    </row>
    <row r="98" spans="1:9" x14ac:dyDescent="0.25">
      <c r="A98" s="87" t="s">
        <v>64</v>
      </c>
      <c r="B98" s="87"/>
      <c r="C98" s="87"/>
      <c r="D98" s="87"/>
    </row>
    <row r="100" spans="1:9" x14ac:dyDescent="0.25">
      <c r="A100" s="86" t="s">
        <v>49</v>
      </c>
      <c r="B100" s="46" t="s">
        <v>62</v>
      </c>
      <c r="C100" s="46" t="s">
        <v>63</v>
      </c>
      <c r="D100" s="51" t="s">
        <v>22</v>
      </c>
    </row>
    <row r="101" spans="1:9" x14ac:dyDescent="0.25">
      <c r="A101" s="86"/>
      <c r="B101" s="47" t="s">
        <v>50</v>
      </c>
      <c r="C101" s="47" t="s">
        <v>50</v>
      </c>
      <c r="D101" s="52" t="s">
        <v>23</v>
      </c>
      <c r="I101" s="61"/>
    </row>
    <row r="102" spans="1:9" ht="20.100000000000001" customHeight="1" x14ac:dyDescent="0.25">
      <c r="A102" s="40" t="s">
        <v>51</v>
      </c>
      <c r="B102" s="41">
        <v>118282565.58</v>
      </c>
      <c r="C102" s="41">
        <v>94511117.829999998</v>
      </c>
      <c r="D102" s="38">
        <f t="shared" ref="D102:D109" si="7">+((C102-B102)/B102)*100</f>
        <v>-20.097169547715183</v>
      </c>
      <c r="F102" s="60"/>
      <c r="G102" s="60"/>
      <c r="H102" s="60"/>
      <c r="I102" s="60"/>
    </row>
    <row r="103" spans="1:9" ht="20.100000000000001" customHeight="1" x14ac:dyDescent="0.25">
      <c r="A103" s="40" t="s">
        <v>52</v>
      </c>
      <c r="B103" s="41">
        <v>33475021.07</v>
      </c>
      <c r="C103" s="41">
        <v>31596806.620000001</v>
      </c>
      <c r="D103" s="38">
        <f t="shared" si="7"/>
        <v>-5.6107939292179791</v>
      </c>
      <c r="F103" s="60"/>
      <c r="I103" s="60"/>
    </row>
    <row r="104" spans="1:9" ht="20.100000000000001" customHeight="1" x14ac:dyDescent="0.25">
      <c r="A104" s="40" t="s">
        <v>53</v>
      </c>
      <c r="B104" s="41">
        <v>16695151.779999999</v>
      </c>
      <c r="C104" s="41">
        <v>9732061.9900000002</v>
      </c>
      <c r="D104" s="38">
        <f t="shared" si="7"/>
        <v>-41.707256584162664</v>
      </c>
      <c r="F104" s="60"/>
      <c r="I104" s="60"/>
    </row>
    <row r="105" spans="1:9" ht="20.100000000000001" customHeight="1" x14ac:dyDescent="0.25">
      <c r="A105" s="40" t="s">
        <v>54</v>
      </c>
      <c r="B105" s="38">
        <v>15000</v>
      </c>
      <c r="C105" s="41">
        <v>920831.38</v>
      </c>
      <c r="D105" s="38"/>
      <c r="F105" s="60"/>
    </row>
    <row r="106" spans="1:9" ht="20.100000000000001" customHeight="1" x14ac:dyDescent="0.25">
      <c r="A106" s="40" t="s">
        <v>55</v>
      </c>
      <c r="B106" s="38">
        <v>108900</v>
      </c>
      <c r="C106" s="41">
        <v>108900</v>
      </c>
      <c r="D106" s="38">
        <f t="shared" si="7"/>
        <v>0</v>
      </c>
      <c r="F106" s="60"/>
    </row>
    <row r="107" spans="1:9" ht="20.100000000000001" customHeight="1" x14ac:dyDescent="0.25">
      <c r="A107" s="40" t="s">
        <v>61</v>
      </c>
      <c r="B107" s="38"/>
      <c r="C107" s="41">
        <v>84567507.450000003</v>
      </c>
      <c r="D107" s="38"/>
      <c r="F107" s="60"/>
      <c r="I107" s="60"/>
    </row>
    <row r="108" spans="1:9" ht="20.100000000000001" customHeight="1" x14ac:dyDescent="0.25">
      <c r="A108" s="40" t="s">
        <v>56</v>
      </c>
      <c r="B108" s="38">
        <v>240000</v>
      </c>
      <c r="C108" s="41">
        <v>690800</v>
      </c>
      <c r="D108" s="38">
        <f t="shared" si="7"/>
        <v>187.83333333333334</v>
      </c>
    </row>
    <row r="109" spans="1:9" ht="20.100000000000001" customHeight="1" x14ac:dyDescent="0.25">
      <c r="A109" s="48" t="s">
        <v>58</v>
      </c>
      <c r="B109" s="49">
        <f>SUM(B102:B108)</f>
        <v>168816638.43000001</v>
      </c>
      <c r="C109" s="49">
        <f>SUM(C102:C108)</f>
        <v>222128025.26999998</v>
      </c>
      <c r="D109" s="50">
        <f t="shared" si="7"/>
        <v>31.579462389369635</v>
      </c>
    </row>
  </sheetData>
  <mergeCells count="13">
    <mergeCell ref="A97:D97"/>
    <mergeCell ref="A100:A101"/>
    <mergeCell ref="A98:D98"/>
    <mergeCell ref="A37:D38"/>
    <mergeCell ref="A1:C1"/>
    <mergeCell ref="A2:D2"/>
    <mergeCell ref="A5:D5"/>
    <mergeCell ref="A6:D6"/>
    <mergeCell ref="A10:D10"/>
    <mergeCell ref="A33:D33"/>
    <mergeCell ref="A24:D24"/>
    <mergeCell ref="A28:D28"/>
    <mergeCell ref="A18:D18"/>
  </mergeCells>
  <pageMargins left="0.7" right="0.7" top="0.75" bottom="0.75" header="0.3" footer="0.3"/>
  <pageSetup orientation="portrait" r:id="rId1"/>
  <headerFooter scaleWithDoc="0"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abSelected="1" zoomScaleNormal="100" workbookViewId="0">
      <selection activeCell="G69" sqref="G69"/>
    </sheetView>
  </sheetViews>
  <sheetFormatPr baseColWidth="10" defaultColWidth="11.42578125" defaultRowHeight="15" x14ac:dyDescent="0.25"/>
  <cols>
    <col min="1" max="1" width="20.85546875" customWidth="1"/>
    <col min="2" max="2" width="37.28515625" customWidth="1"/>
    <col min="3" max="3" width="15.140625" customWidth="1"/>
    <col min="4" max="4" width="5.28515625" customWidth="1"/>
    <col min="7" max="7" width="41.28515625" customWidth="1"/>
    <col min="8" max="8" width="22.42578125" customWidth="1"/>
  </cols>
  <sheetData>
    <row r="1" spans="1:11" x14ac:dyDescent="0.25">
      <c r="A1" s="24" t="s">
        <v>34</v>
      </c>
      <c r="B1" s="24" t="s">
        <v>35</v>
      </c>
      <c r="C1" s="25" t="s">
        <v>36</v>
      </c>
      <c r="D1" s="26" t="s">
        <v>37</v>
      </c>
      <c r="E1" t="s">
        <v>66</v>
      </c>
    </row>
    <row r="2" spans="1:11" x14ac:dyDescent="0.25">
      <c r="A2" s="27" t="s">
        <v>32</v>
      </c>
      <c r="B2" s="28" t="s">
        <v>11</v>
      </c>
      <c r="C2" s="29">
        <v>17051</v>
      </c>
      <c r="D2" s="24">
        <v>2021</v>
      </c>
      <c r="E2" t="s">
        <v>67</v>
      </c>
      <c r="G2" s="27"/>
      <c r="H2" s="28"/>
      <c r="I2" s="29"/>
      <c r="J2" s="24"/>
      <c r="K2" s="24"/>
    </row>
    <row r="3" spans="1:11" x14ac:dyDescent="0.25">
      <c r="A3" s="27" t="s">
        <v>32</v>
      </c>
      <c r="B3" s="24" t="s">
        <v>1</v>
      </c>
      <c r="C3" s="29">
        <v>1579</v>
      </c>
      <c r="D3" s="24">
        <v>2021</v>
      </c>
      <c r="E3" t="s">
        <v>67</v>
      </c>
      <c r="G3" s="27"/>
      <c r="H3" s="24"/>
      <c r="I3" s="29"/>
      <c r="J3" s="24"/>
      <c r="K3" s="24"/>
    </row>
    <row r="4" spans="1:11" x14ac:dyDescent="0.25">
      <c r="A4" s="27" t="s">
        <v>32</v>
      </c>
      <c r="B4" s="24" t="s">
        <v>19</v>
      </c>
      <c r="C4" s="29">
        <v>1375</v>
      </c>
      <c r="D4" s="24">
        <v>2021</v>
      </c>
      <c r="E4" t="s">
        <v>67</v>
      </c>
      <c r="G4" s="27"/>
      <c r="H4" s="24"/>
      <c r="I4" s="29"/>
      <c r="J4" s="24"/>
      <c r="K4" s="24"/>
    </row>
    <row r="5" spans="1:11" x14ac:dyDescent="0.25">
      <c r="A5" s="27" t="s">
        <v>32</v>
      </c>
      <c r="B5" s="24" t="s">
        <v>12</v>
      </c>
      <c r="C5" s="29">
        <v>3396</v>
      </c>
      <c r="D5" s="24">
        <v>2021</v>
      </c>
      <c r="E5" t="s">
        <v>67</v>
      </c>
      <c r="G5" s="27"/>
      <c r="H5" s="24"/>
      <c r="I5" s="29"/>
      <c r="J5" s="24"/>
      <c r="K5" s="24"/>
    </row>
    <row r="6" spans="1:11" x14ac:dyDescent="0.25">
      <c r="A6" s="27" t="s">
        <v>32</v>
      </c>
      <c r="B6" s="24" t="s">
        <v>2</v>
      </c>
      <c r="C6" s="29">
        <v>1927</v>
      </c>
      <c r="D6" s="24">
        <v>2021</v>
      </c>
      <c r="E6" t="s">
        <v>67</v>
      </c>
      <c r="G6" s="27"/>
      <c r="H6" s="24"/>
      <c r="I6" s="29"/>
      <c r="J6" s="24"/>
      <c r="K6" s="24"/>
    </row>
    <row r="7" spans="1:11" x14ac:dyDescent="0.25">
      <c r="A7" s="27" t="s">
        <v>32</v>
      </c>
      <c r="B7" s="24" t="s">
        <v>33</v>
      </c>
      <c r="C7" s="82">
        <v>25328</v>
      </c>
      <c r="D7" s="24">
        <v>2021</v>
      </c>
      <c r="E7" t="s">
        <v>67</v>
      </c>
      <c r="G7" s="27"/>
      <c r="H7" s="30"/>
      <c r="I7" s="55"/>
      <c r="J7" s="24"/>
      <c r="K7" s="24"/>
    </row>
    <row r="8" spans="1:11" x14ac:dyDescent="0.25">
      <c r="A8" s="27" t="s">
        <v>38</v>
      </c>
      <c r="B8" s="30" t="s">
        <v>4</v>
      </c>
      <c r="C8" s="55">
        <v>2750</v>
      </c>
      <c r="D8" s="24">
        <v>2021</v>
      </c>
      <c r="E8" t="s">
        <v>67</v>
      </c>
      <c r="G8" s="27"/>
      <c r="H8" s="30"/>
      <c r="I8" s="55"/>
      <c r="J8" s="24"/>
      <c r="K8" s="24"/>
    </row>
    <row r="9" spans="1:11" x14ac:dyDescent="0.25">
      <c r="A9" s="27" t="s">
        <v>38</v>
      </c>
      <c r="B9" s="30" t="s">
        <v>5</v>
      </c>
      <c r="C9" s="55">
        <v>151</v>
      </c>
      <c r="D9" s="24">
        <v>2021</v>
      </c>
      <c r="E9" t="s">
        <v>67</v>
      </c>
      <c r="G9" s="27"/>
      <c r="H9" s="30"/>
      <c r="I9" s="55"/>
      <c r="J9" s="24"/>
      <c r="K9" s="24"/>
    </row>
    <row r="10" spans="1:11" x14ac:dyDescent="0.25">
      <c r="A10" s="27" t="s">
        <v>38</v>
      </c>
      <c r="B10" s="30" t="s">
        <v>14</v>
      </c>
      <c r="C10" s="55">
        <v>43</v>
      </c>
      <c r="D10" s="24">
        <v>2021</v>
      </c>
      <c r="E10" t="s">
        <v>67</v>
      </c>
      <c r="G10" s="27"/>
      <c r="H10" s="30"/>
      <c r="I10" s="29"/>
      <c r="J10" s="24"/>
      <c r="K10" s="24"/>
    </row>
    <row r="11" spans="1:11" x14ac:dyDescent="0.25">
      <c r="A11" s="27" t="s">
        <v>38</v>
      </c>
      <c r="B11" s="30" t="s">
        <v>33</v>
      </c>
      <c r="C11" s="82">
        <v>2944</v>
      </c>
      <c r="D11" s="24">
        <v>2021</v>
      </c>
      <c r="E11" t="s">
        <v>67</v>
      </c>
      <c r="G11" s="27"/>
      <c r="H11" s="30"/>
      <c r="I11" s="29"/>
      <c r="J11" s="24"/>
      <c r="K11" s="24"/>
    </row>
    <row r="12" spans="1:11" x14ac:dyDescent="0.25">
      <c r="A12" s="27" t="s">
        <v>39</v>
      </c>
      <c r="B12" s="30" t="s">
        <v>40</v>
      </c>
      <c r="C12" s="82">
        <v>9</v>
      </c>
      <c r="D12" s="24">
        <v>2021</v>
      </c>
      <c r="E12" t="s">
        <v>67</v>
      </c>
      <c r="G12" s="27"/>
      <c r="H12" s="30"/>
      <c r="I12" s="29"/>
      <c r="J12" s="24"/>
      <c r="K12" s="24"/>
    </row>
    <row r="13" spans="1:11" x14ac:dyDescent="0.25">
      <c r="A13" s="27" t="s">
        <v>39</v>
      </c>
      <c r="B13" s="30" t="s">
        <v>41</v>
      </c>
      <c r="C13" s="82">
        <v>0</v>
      </c>
      <c r="D13" s="24">
        <v>2021</v>
      </c>
      <c r="E13" t="s">
        <v>67</v>
      </c>
      <c r="G13" s="27"/>
      <c r="H13" s="30"/>
      <c r="I13" s="29"/>
      <c r="J13" s="24"/>
      <c r="K13" s="24"/>
    </row>
    <row r="14" spans="1:11" x14ac:dyDescent="0.25">
      <c r="A14" s="27" t="s">
        <v>42</v>
      </c>
      <c r="B14" s="30" t="s">
        <v>43</v>
      </c>
      <c r="C14" s="82">
        <v>15227</v>
      </c>
      <c r="D14" s="24">
        <v>2021</v>
      </c>
      <c r="E14" t="s">
        <v>67</v>
      </c>
      <c r="G14" s="27"/>
      <c r="H14" s="30"/>
      <c r="I14" s="29"/>
      <c r="J14" s="24"/>
      <c r="K14" s="24"/>
    </row>
    <row r="15" spans="1:11" ht="18" customHeight="1" x14ac:dyDescent="0.25">
      <c r="A15" s="27" t="s">
        <v>42</v>
      </c>
      <c r="B15" s="30" t="s">
        <v>8</v>
      </c>
      <c r="C15" s="82">
        <v>131601</v>
      </c>
      <c r="D15" s="24">
        <v>2021</v>
      </c>
      <c r="E15" t="s">
        <v>67</v>
      </c>
      <c r="G15" s="27"/>
      <c r="H15" s="30"/>
      <c r="I15" s="29"/>
      <c r="J15" s="24"/>
      <c r="K15" s="24"/>
    </row>
    <row r="16" spans="1:11" x14ac:dyDescent="0.25">
      <c r="A16" s="27" t="s">
        <v>42</v>
      </c>
      <c r="B16" s="30" t="s">
        <v>33</v>
      </c>
      <c r="C16" s="53">
        <v>146828</v>
      </c>
      <c r="D16" s="24">
        <v>2021</v>
      </c>
      <c r="E16" t="s">
        <v>67</v>
      </c>
      <c r="G16" s="27"/>
      <c r="H16" s="30"/>
      <c r="I16" s="58"/>
      <c r="J16" s="24"/>
      <c r="K16" s="24"/>
    </row>
    <row r="17" spans="1:11" x14ac:dyDescent="0.25">
      <c r="A17" s="27" t="s">
        <v>44</v>
      </c>
      <c r="B17" s="30" t="s">
        <v>48</v>
      </c>
      <c r="C17" s="83">
        <v>434</v>
      </c>
      <c r="D17" s="24">
        <v>2021</v>
      </c>
      <c r="E17" t="s">
        <v>67</v>
      </c>
      <c r="G17" s="27"/>
      <c r="H17" s="30"/>
      <c r="I17" s="29"/>
      <c r="J17" s="24"/>
      <c r="K17" s="24"/>
    </row>
    <row r="18" spans="1:11" x14ac:dyDescent="0.25">
      <c r="A18" s="27" t="s">
        <v>44</v>
      </c>
      <c r="B18" s="30" t="s">
        <v>30</v>
      </c>
      <c r="C18" s="83">
        <v>455</v>
      </c>
      <c r="D18" s="24">
        <v>2021</v>
      </c>
      <c r="E18" t="s">
        <v>67</v>
      </c>
    </row>
    <row r="19" spans="1:11" x14ac:dyDescent="0.25">
      <c r="A19" s="27" t="s">
        <v>45</v>
      </c>
      <c r="B19" s="30" t="s">
        <v>17</v>
      </c>
      <c r="C19" s="58">
        <v>108</v>
      </c>
      <c r="D19" s="24">
        <v>2021</v>
      </c>
      <c r="E19" t="s">
        <v>67</v>
      </c>
    </row>
    <row r="20" spans="1:11" x14ac:dyDescent="0.25">
      <c r="A20" s="27" t="s">
        <v>46</v>
      </c>
      <c r="B20" s="30" t="s">
        <v>47</v>
      </c>
      <c r="C20" s="29">
        <v>1536</v>
      </c>
      <c r="D20" s="24">
        <v>2021</v>
      </c>
      <c r="E20" t="s">
        <v>67</v>
      </c>
    </row>
    <row r="23" spans="1:11" x14ac:dyDescent="0.25">
      <c r="A23" s="24" t="s">
        <v>34</v>
      </c>
      <c r="B23" s="24" t="s">
        <v>35</v>
      </c>
      <c r="C23" s="25" t="s">
        <v>36</v>
      </c>
      <c r="D23" s="26" t="s">
        <v>37</v>
      </c>
      <c r="E23" t="s">
        <v>66</v>
      </c>
    </row>
    <row r="24" spans="1:11" x14ac:dyDescent="0.25">
      <c r="A24" s="27" t="s">
        <v>32</v>
      </c>
      <c r="B24" s="28" t="s">
        <v>11</v>
      </c>
      <c r="C24" s="29">
        <v>21384</v>
      </c>
      <c r="D24" s="24">
        <v>2022</v>
      </c>
      <c r="E24" t="s">
        <v>67</v>
      </c>
    </row>
    <row r="25" spans="1:11" x14ac:dyDescent="0.25">
      <c r="A25" s="27" t="s">
        <v>32</v>
      </c>
      <c r="B25" s="24" t="s">
        <v>1</v>
      </c>
      <c r="C25" s="29">
        <v>872</v>
      </c>
      <c r="D25" s="24">
        <v>2022</v>
      </c>
      <c r="E25" t="s">
        <v>67</v>
      </c>
    </row>
    <row r="26" spans="1:11" x14ac:dyDescent="0.25">
      <c r="A26" s="27" t="s">
        <v>32</v>
      </c>
      <c r="B26" s="24" t="s">
        <v>19</v>
      </c>
      <c r="C26" s="29">
        <v>1631</v>
      </c>
      <c r="D26" s="24">
        <v>2022</v>
      </c>
      <c r="E26" t="s">
        <v>67</v>
      </c>
    </row>
    <row r="27" spans="1:11" x14ac:dyDescent="0.25">
      <c r="A27" s="27" t="s">
        <v>32</v>
      </c>
      <c r="B27" s="24" t="s">
        <v>12</v>
      </c>
      <c r="C27" s="29">
        <v>5584</v>
      </c>
      <c r="D27" s="24">
        <v>2022</v>
      </c>
      <c r="E27" t="s">
        <v>67</v>
      </c>
    </row>
    <row r="28" spans="1:11" x14ac:dyDescent="0.25">
      <c r="A28" s="27" t="s">
        <v>32</v>
      </c>
      <c r="B28" s="24" t="s">
        <v>2</v>
      </c>
      <c r="C28" s="29">
        <v>1992</v>
      </c>
      <c r="D28" s="24">
        <v>2022</v>
      </c>
      <c r="E28" t="s">
        <v>67</v>
      </c>
    </row>
    <row r="29" spans="1:11" x14ac:dyDescent="0.25">
      <c r="A29" s="27" t="s">
        <v>32</v>
      </c>
      <c r="B29" s="24" t="s">
        <v>33</v>
      </c>
      <c r="C29" s="82">
        <f>SUM(C24:C28)</f>
        <v>31463</v>
      </c>
      <c r="D29" s="24">
        <v>2022</v>
      </c>
      <c r="E29" t="s">
        <v>67</v>
      </c>
    </row>
    <row r="30" spans="1:11" x14ac:dyDescent="0.25">
      <c r="A30" s="27" t="s">
        <v>38</v>
      </c>
      <c r="B30" s="30" t="s">
        <v>4</v>
      </c>
      <c r="C30" s="29">
        <v>2936</v>
      </c>
      <c r="D30" s="24">
        <v>2022</v>
      </c>
      <c r="E30" t="s">
        <v>67</v>
      </c>
    </row>
    <row r="31" spans="1:11" x14ac:dyDescent="0.25">
      <c r="A31" s="27" t="s">
        <v>38</v>
      </c>
      <c r="B31" s="30" t="s">
        <v>5</v>
      </c>
      <c r="C31" s="29">
        <v>118</v>
      </c>
      <c r="D31" s="24">
        <v>2022</v>
      </c>
      <c r="E31" t="s">
        <v>67</v>
      </c>
    </row>
    <row r="32" spans="1:11" x14ac:dyDescent="0.25">
      <c r="A32" s="27" t="s">
        <v>38</v>
      </c>
      <c r="B32" s="30" t="s">
        <v>14</v>
      </c>
      <c r="C32" s="29">
        <v>54</v>
      </c>
      <c r="D32" s="24">
        <v>2022</v>
      </c>
      <c r="E32" t="s">
        <v>67</v>
      </c>
    </row>
    <row r="33" spans="1:5" x14ac:dyDescent="0.25">
      <c r="A33" s="27" t="s">
        <v>38</v>
      </c>
      <c r="B33" s="30" t="s">
        <v>33</v>
      </c>
      <c r="C33" s="82">
        <f>SUM(C30:C32)</f>
        <v>3108</v>
      </c>
      <c r="D33" s="24">
        <v>2022</v>
      </c>
      <c r="E33" t="s">
        <v>67</v>
      </c>
    </row>
    <row r="34" spans="1:5" x14ac:dyDescent="0.25">
      <c r="A34" s="27" t="s">
        <v>39</v>
      </c>
      <c r="B34" s="30" t="s">
        <v>40</v>
      </c>
      <c r="C34" s="78">
        <v>0</v>
      </c>
      <c r="D34" s="24">
        <v>2022</v>
      </c>
      <c r="E34" t="s">
        <v>67</v>
      </c>
    </row>
    <row r="35" spans="1:5" x14ac:dyDescent="0.25">
      <c r="A35" s="27" t="s">
        <v>39</v>
      </c>
      <c r="B35" s="30" t="s">
        <v>41</v>
      </c>
      <c r="C35" s="78">
        <v>1</v>
      </c>
      <c r="D35" s="24">
        <v>2022</v>
      </c>
      <c r="E35" t="s">
        <v>67</v>
      </c>
    </row>
    <row r="36" spans="1:5" x14ac:dyDescent="0.25">
      <c r="A36" s="27" t="s">
        <v>42</v>
      </c>
      <c r="B36" s="30" t="s">
        <v>43</v>
      </c>
      <c r="C36" s="78">
        <v>19610</v>
      </c>
      <c r="D36" s="24">
        <v>2022</v>
      </c>
      <c r="E36" t="s">
        <v>67</v>
      </c>
    </row>
    <row r="37" spans="1:5" x14ac:dyDescent="0.25">
      <c r="A37" s="27" t="s">
        <v>42</v>
      </c>
      <c r="B37" s="30" t="s">
        <v>8</v>
      </c>
      <c r="C37" s="78">
        <v>150618</v>
      </c>
      <c r="D37" s="24">
        <v>2022</v>
      </c>
      <c r="E37" t="s">
        <v>67</v>
      </c>
    </row>
    <row r="38" spans="1:5" x14ac:dyDescent="0.25">
      <c r="A38" s="27" t="s">
        <v>42</v>
      </c>
      <c r="B38" s="30" t="s">
        <v>33</v>
      </c>
      <c r="C38" s="53">
        <f>SUM(C36:C37)</f>
        <v>170228</v>
      </c>
      <c r="D38" s="24">
        <v>2022</v>
      </c>
      <c r="E38" t="s">
        <v>67</v>
      </c>
    </row>
    <row r="39" spans="1:5" x14ac:dyDescent="0.25">
      <c r="A39" s="27" t="s">
        <v>44</v>
      </c>
      <c r="B39" s="30" t="s">
        <v>48</v>
      </c>
      <c r="C39" s="79">
        <v>285</v>
      </c>
      <c r="D39" s="24">
        <v>2022</v>
      </c>
      <c r="E39" t="s">
        <v>67</v>
      </c>
    </row>
    <row r="40" spans="1:5" x14ac:dyDescent="0.25">
      <c r="A40" s="27" t="s">
        <v>44</v>
      </c>
      <c r="B40" s="30" t="s">
        <v>30</v>
      </c>
      <c r="C40" s="79">
        <v>286</v>
      </c>
      <c r="D40" s="24">
        <v>2022</v>
      </c>
      <c r="E40" t="s">
        <v>67</v>
      </c>
    </row>
    <row r="41" spans="1:5" x14ac:dyDescent="0.25">
      <c r="A41" s="27" t="s">
        <v>45</v>
      </c>
      <c r="B41" s="30" t="s">
        <v>17</v>
      </c>
      <c r="C41" s="80">
        <v>142</v>
      </c>
      <c r="D41" s="24">
        <v>2022</v>
      </c>
      <c r="E41" t="s">
        <v>67</v>
      </c>
    </row>
    <row r="42" spans="1:5" x14ac:dyDescent="0.25">
      <c r="A42" s="27" t="s">
        <v>46</v>
      </c>
      <c r="B42" s="30" t="s">
        <v>47</v>
      </c>
      <c r="C42" s="81">
        <v>1395</v>
      </c>
      <c r="D42" s="24">
        <v>2022</v>
      </c>
      <c r="E42" t="s">
        <v>67</v>
      </c>
    </row>
    <row r="45" spans="1:5" x14ac:dyDescent="0.25">
      <c r="A45" s="24" t="s">
        <v>34</v>
      </c>
      <c r="B45" s="24" t="s">
        <v>35</v>
      </c>
      <c r="C45" s="25" t="s">
        <v>36</v>
      </c>
      <c r="D45" s="26" t="s">
        <v>37</v>
      </c>
      <c r="E45" t="s">
        <v>66</v>
      </c>
    </row>
    <row r="46" spans="1:5" x14ac:dyDescent="0.25">
      <c r="A46" s="27" t="s">
        <v>32</v>
      </c>
      <c r="B46" s="28" t="s">
        <v>11</v>
      </c>
      <c r="C46" s="29">
        <v>2180</v>
      </c>
      <c r="D46" s="24">
        <v>2023</v>
      </c>
      <c r="E46" t="s">
        <v>67</v>
      </c>
    </row>
    <row r="47" spans="1:5" x14ac:dyDescent="0.25">
      <c r="A47" s="27" t="s">
        <v>32</v>
      </c>
      <c r="B47" s="24" t="s">
        <v>1</v>
      </c>
      <c r="C47" s="82">
        <v>0</v>
      </c>
      <c r="D47" s="24">
        <v>2023</v>
      </c>
      <c r="E47" t="s">
        <v>67</v>
      </c>
    </row>
    <row r="48" spans="1:5" x14ac:dyDescent="0.25">
      <c r="A48" s="27" t="s">
        <v>32</v>
      </c>
      <c r="B48" s="24" t="s">
        <v>19</v>
      </c>
      <c r="C48" s="29">
        <v>1523</v>
      </c>
      <c r="D48" s="24">
        <v>2023</v>
      </c>
      <c r="E48" t="s">
        <v>67</v>
      </c>
    </row>
    <row r="49" spans="1:5" x14ac:dyDescent="0.25">
      <c r="A49" s="27" t="s">
        <v>32</v>
      </c>
      <c r="B49" s="24" t="s">
        <v>12</v>
      </c>
      <c r="C49" s="29">
        <v>2665</v>
      </c>
      <c r="D49" s="24">
        <v>2023</v>
      </c>
      <c r="E49" t="s">
        <v>67</v>
      </c>
    </row>
    <row r="50" spans="1:5" x14ac:dyDescent="0.25">
      <c r="A50" s="27" t="s">
        <v>32</v>
      </c>
      <c r="B50" s="24" t="s">
        <v>2</v>
      </c>
      <c r="C50" s="29">
        <v>1854</v>
      </c>
      <c r="D50" s="24">
        <v>2023</v>
      </c>
      <c r="E50" t="s">
        <v>67</v>
      </c>
    </row>
    <row r="51" spans="1:5" x14ac:dyDescent="0.25">
      <c r="A51" s="27" t="s">
        <v>32</v>
      </c>
      <c r="B51" s="24" t="s">
        <v>33</v>
      </c>
      <c r="C51" s="78">
        <f>SUM(C46:C50)</f>
        <v>8222</v>
      </c>
      <c r="D51" s="24">
        <v>2023</v>
      </c>
      <c r="E51" t="s">
        <v>67</v>
      </c>
    </row>
    <row r="52" spans="1:5" x14ac:dyDescent="0.25">
      <c r="A52" s="27" t="s">
        <v>38</v>
      </c>
      <c r="B52" s="30" t="s">
        <v>4</v>
      </c>
      <c r="C52" s="82">
        <v>2698</v>
      </c>
      <c r="D52" s="24">
        <v>2023</v>
      </c>
      <c r="E52" t="s">
        <v>67</v>
      </c>
    </row>
    <row r="53" spans="1:5" x14ac:dyDescent="0.25">
      <c r="A53" s="27" t="s">
        <v>38</v>
      </c>
      <c r="B53" s="30" t="s">
        <v>5</v>
      </c>
      <c r="C53" s="82">
        <v>127</v>
      </c>
      <c r="D53" s="24">
        <v>2023</v>
      </c>
      <c r="E53" t="s">
        <v>67</v>
      </c>
    </row>
    <row r="54" spans="1:5" x14ac:dyDescent="0.25">
      <c r="A54" s="27" t="s">
        <v>38</v>
      </c>
      <c r="B54" s="30" t="s">
        <v>14</v>
      </c>
      <c r="C54" s="82">
        <v>87</v>
      </c>
      <c r="D54" s="24">
        <v>2023</v>
      </c>
      <c r="E54" t="s">
        <v>67</v>
      </c>
    </row>
    <row r="55" spans="1:5" x14ac:dyDescent="0.25">
      <c r="A55" s="27" t="s">
        <v>38</v>
      </c>
      <c r="B55" s="30" t="s">
        <v>33</v>
      </c>
      <c r="C55" s="82">
        <f>SUM(C52:C54)</f>
        <v>2912</v>
      </c>
      <c r="D55" s="24">
        <v>2023</v>
      </c>
      <c r="E55" t="s">
        <v>67</v>
      </c>
    </row>
    <row r="56" spans="1:5" x14ac:dyDescent="0.25">
      <c r="A56" s="27" t="s">
        <v>39</v>
      </c>
      <c r="B56" s="30" t="s">
        <v>40</v>
      </c>
      <c r="C56" s="78">
        <v>0</v>
      </c>
      <c r="D56" s="24">
        <v>2023</v>
      </c>
      <c r="E56" t="s">
        <v>67</v>
      </c>
    </row>
    <row r="57" spans="1:5" x14ac:dyDescent="0.25">
      <c r="A57" s="27" t="s">
        <v>39</v>
      </c>
      <c r="B57" s="30" t="s">
        <v>41</v>
      </c>
      <c r="C57" s="78">
        <v>0</v>
      </c>
      <c r="D57" s="24">
        <v>2023</v>
      </c>
      <c r="E57" t="s">
        <v>67</v>
      </c>
    </row>
    <row r="58" spans="1:5" x14ac:dyDescent="0.25">
      <c r="A58" s="27" t="s">
        <v>42</v>
      </c>
      <c r="B58" s="30" t="s">
        <v>43</v>
      </c>
      <c r="C58" s="82">
        <v>7978</v>
      </c>
      <c r="D58" s="24">
        <v>2023</v>
      </c>
      <c r="E58" t="s">
        <v>67</v>
      </c>
    </row>
    <row r="59" spans="1:5" x14ac:dyDescent="0.25">
      <c r="A59" s="27" t="s">
        <v>42</v>
      </c>
      <c r="B59" s="30" t="s">
        <v>8</v>
      </c>
      <c r="C59" s="82">
        <v>182117</v>
      </c>
      <c r="D59" s="24">
        <v>2023</v>
      </c>
      <c r="E59" t="s">
        <v>67</v>
      </c>
    </row>
    <row r="60" spans="1:5" x14ac:dyDescent="0.25">
      <c r="A60" s="27" t="s">
        <v>42</v>
      </c>
      <c r="B60" s="30" t="s">
        <v>33</v>
      </c>
      <c r="C60" s="53">
        <f>SUM(C58:C59)</f>
        <v>190095</v>
      </c>
      <c r="D60" s="24">
        <v>2023</v>
      </c>
      <c r="E60" t="s">
        <v>67</v>
      </c>
    </row>
    <row r="61" spans="1:5" x14ac:dyDescent="0.25">
      <c r="A61" s="27" t="s">
        <v>44</v>
      </c>
      <c r="B61" s="30" t="s">
        <v>48</v>
      </c>
      <c r="C61" s="79">
        <v>321</v>
      </c>
      <c r="D61" s="24">
        <v>2023</v>
      </c>
      <c r="E61" t="s">
        <v>67</v>
      </c>
    </row>
    <row r="62" spans="1:5" x14ac:dyDescent="0.25">
      <c r="A62" s="27" t="s">
        <v>44</v>
      </c>
      <c r="B62" s="30" t="s">
        <v>30</v>
      </c>
      <c r="C62" s="79">
        <v>334</v>
      </c>
      <c r="D62" s="24">
        <v>2023</v>
      </c>
      <c r="E62" t="s">
        <v>67</v>
      </c>
    </row>
    <row r="63" spans="1:5" x14ac:dyDescent="0.25">
      <c r="A63" s="27" t="s">
        <v>45</v>
      </c>
      <c r="B63" s="30" t="s">
        <v>17</v>
      </c>
      <c r="C63" s="80">
        <v>141</v>
      </c>
      <c r="D63" s="24">
        <v>2023</v>
      </c>
      <c r="E63" t="s">
        <v>67</v>
      </c>
    </row>
    <row r="64" spans="1:5" x14ac:dyDescent="0.25">
      <c r="A64" s="27" t="s">
        <v>46</v>
      </c>
      <c r="B64" s="30" t="s">
        <v>47</v>
      </c>
      <c r="C64" s="81">
        <v>1427</v>
      </c>
      <c r="D64" s="24">
        <v>2023</v>
      </c>
      <c r="E64" t="s">
        <v>67</v>
      </c>
    </row>
    <row r="66" spans="1:5" x14ac:dyDescent="0.25">
      <c r="A66" s="84" t="s">
        <v>68</v>
      </c>
      <c r="B66" s="30" t="s">
        <v>49</v>
      </c>
      <c r="C66" t="s">
        <v>50</v>
      </c>
      <c r="D66" t="s">
        <v>37</v>
      </c>
      <c r="E66" t="s">
        <v>66</v>
      </c>
    </row>
    <row r="67" spans="1:5" x14ac:dyDescent="0.25">
      <c r="A67" t="s">
        <v>29</v>
      </c>
      <c r="B67" t="s">
        <v>51</v>
      </c>
      <c r="C67" s="54">
        <v>124631831.12</v>
      </c>
      <c r="D67" s="24">
        <v>2021</v>
      </c>
      <c r="E67" t="s">
        <v>67</v>
      </c>
    </row>
    <row r="68" spans="1:5" x14ac:dyDescent="0.25">
      <c r="A68" t="s">
        <v>29</v>
      </c>
      <c r="B68" t="s">
        <v>52</v>
      </c>
      <c r="C68" s="54">
        <v>25616046.949999999</v>
      </c>
      <c r="D68" s="24">
        <v>2021</v>
      </c>
      <c r="E68" t="s">
        <v>67</v>
      </c>
    </row>
    <row r="69" spans="1:5" x14ac:dyDescent="0.25">
      <c r="A69" t="s">
        <v>29</v>
      </c>
      <c r="B69" t="s">
        <v>53</v>
      </c>
      <c r="C69" s="54">
        <v>11044883.15</v>
      </c>
      <c r="D69" s="24">
        <v>2021</v>
      </c>
      <c r="E69" t="s">
        <v>67</v>
      </c>
    </row>
    <row r="70" spans="1:5" x14ac:dyDescent="0.25">
      <c r="A70" t="s">
        <v>29</v>
      </c>
      <c r="B70" t="s">
        <v>54</v>
      </c>
      <c r="C70" s="54">
        <v>0</v>
      </c>
      <c r="D70" s="24">
        <v>2021</v>
      </c>
      <c r="E70" t="s">
        <v>67</v>
      </c>
    </row>
    <row r="71" spans="1:5" x14ac:dyDescent="0.25">
      <c r="A71" t="s">
        <v>29</v>
      </c>
      <c r="B71" t="s">
        <v>55</v>
      </c>
      <c r="C71" s="54">
        <v>45000</v>
      </c>
      <c r="D71" s="24">
        <v>2021</v>
      </c>
      <c r="E71" t="s">
        <v>67</v>
      </c>
    </row>
    <row r="72" spans="1:5" x14ac:dyDescent="0.25">
      <c r="A72" t="s">
        <v>29</v>
      </c>
      <c r="B72" t="s">
        <v>56</v>
      </c>
      <c r="C72" s="54">
        <v>45476.480000000003</v>
      </c>
      <c r="D72" s="24">
        <v>2021</v>
      </c>
      <c r="E72" t="s">
        <v>67</v>
      </c>
    </row>
    <row r="74" spans="1:5" x14ac:dyDescent="0.25">
      <c r="A74" t="s">
        <v>29</v>
      </c>
      <c r="B74" t="s">
        <v>51</v>
      </c>
      <c r="C74" s="54">
        <v>118282565.58</v>
      </c>
      <c r="D74" s="24">
        <v>2022</v>
      </c>
      <c r="E74" t="s">
        <v>67</v>
      </c>
    </row>
    <row r="75" spans="1:5" x14ac:dyDescent="0.25">
      <c r="A75" t="s">
        <v>29</v>
      </c>
      <c r="B75" t="s">
        <v>52</v>
      </c>
      <c r="C75" s="54">
        <v>33475021.07</v>
      </c>
      <c r="D75" s="24">
        <v>2022</v>
      </c>
      <c r="E75" t="s">
        <v>67</v>
      </c>
    </row>
    <row r="76" spans="1:5" x14ac:dyDescent="0.25">
      <c r="A76" t="s">
        <v>29</v>
      </c>
      <c r="B76" t="s">
        <v>53</v>
      </c>
      <c r="C76" s="54">
        <v>16695151.779999999</v>
      </c>
      <c r="D76" s="24">
        <v>2022</v>
      </c>
      <c r="E76" t="s">
        <v>67</v>
      </c>
    </row>
    <row r="77" spans="1:5" x14ac:dyDescent="0.25">
      <c r="A77" t="s">
        <v>29</v>
      </c>
      <c r="B77" t="s">
        <v>54</v>
      </c>
      <c r="C77" s="54">
        <v>15000</v>
      </c>
      <c r="D77" s="24">
        <v>2022</v>
      </c>
      <c r="E77" t="s">
        <v>67</v>
      </c>
    </row>
    <row r="78" spans="1:5" x14ac:dyDescent="0.25">
      <c r="A78" t="s">
        <v>29</v>
      </c>
      <c r="B78" t="s">
        <v>55</v>
      </c>
      <c r="C78" s="54">
        <v>108900</v>
      </c>
      <c r="D78" s="24">
        <v>2022</v>
      </c>
      <c r="E78" t="s">
        <v>67</v>
      </c>
    </row>
    <row r="79" spans="1:5" x14ac:dyDescent="0.25">
      <c r="A79" t="s">
        <v>29</v>
      </c>
      <c r="B79" t="s">
        <v>56</v>
      </c>
      <c r="C79" s="54">
        <v>240000</v>
      </c>
      <c r="D79" s="24">
        <v>2022</v>
      </c>
      <c r="E79" t="s">
        <v>67</v>
      </c>
    </row>
    <row r="80" spans="1:5" x14ac:dyDescent="0.25">
      <c r="A80" s="27"/>
      <c r="B80" s="24"/>
      <c r="C80" s="62"/>
      <c r="D80" s="24"/>
      <c r="E80" s="24"/>
    </row>
    <row r="81" spans="1:5" x14ac:dyDescent="0.25">
      <c r="A81" t="s">
        <v>29</v>
      </c>
      <c r="B81" t="s">
        <v>51</v>
      </c>
      <c r="C81" s="54">
        <v>94511117.829999998</v>
      </c>
      <c r="D81" s="24">
        <v>2023</v>
      </c>
      <c r="E81" t="s">
        <v>67</v>
      </c>
    </row>
    <row r="82" spans="1:5" x14ac:dyDescent="0.25">
      <c r="A82" t="s">
        <v>29</v>
      </c>
      <c r="B82" t="s">
        <v>52</v>
      </c>
      <c r="C82" s="54">
        <v>31596806.620000001</v>
      </c>
      <c r="D82" s="24">
        <v>2023</v>
      </c>
      <c r="E82" t="s">
        <v>67</v>
      </c>
    </row>
    <row r="83" spans="1:5" x14ac:dyDescent="0.25">
      <c r="A83" t="s">
        <v>29</v>
      </c>
      <c r="B83" t="s">
        <v>53</v>
      </c>
      <c r="C83" s="54">
        <v>9732061.9900000002</v>
      </c>
      <c r="D83" s="24">
        <v>2023</v>
      </c>
      <c r="E83" t="s">
        <v>67</v>
      </c>
    </row>
    <row r="84" spans="1:5" x14ac:dyDescent="0.25">
      <c r="A84" t="s">
        <v>29</v>
      </c>
      <c r="B84" t="s">
        <v>54</v>
      </c>
      <c r="C84" s="54">
        <v>920831.38</v>
      </c>
      <c r="D84" s="24">
        <v>2023</v>
      </c>
      <c r="E84" t="s">
        <v>67</v>
      </c>
    </row>
    <row r="85" spans="1:5" x14ac:dyDescent="0.25">
      <c r="A85" t="s">
        <v>29</v>
      </c>
      <c r="B85" t="s">
        <v>55</v>
      </c>
      <c r="C85" s="54">
        <v>108900</v>
      </c>
      <c r="D85" s="24">
        <v>2023</v>
      </c>
      <c r="E85" t="s">
        <v>67</v>
      </c>
    </row>
    <row r="86" spans="1:5" x14ac:dyDescent="0.25">
      <c r="A86" t="s">
        <v>29</v>
      </c>
      <c r="B86" t="s">
        <v>61</v>
      </c>
      <c r="C86" s="54">
        <v>84567507.450000003</v>
      </c>
      <c r="D86" s="24">
        <v>2023</v>
      </c>
      <c r="E86" t="s">
        <v>67</v>
      </c>
    </row>
    <row r="87" spans="1:5" x14ac:dyDescent="0.25">
      <c r="A87" t="s">
        <v>29</v>
      </c>
      <c r="B87" t="s">
        <v>56</v>
      </c>
      <c r="C87" s="54">
        <v>690800</v>
      </c>
      <c r="D87" s="24">
        <v>2023</v>
      </c>
      <c r="E87" t="s">
        <v>67</v>
      </c>
    </row>
    <row r="88" spans="1:5" x14ac:dyDescent="0.25">
      <c r="A88" s="27"/>
      <c r="B88" s="30"/>
      <c r="C88" s="63"/>
      <c r="D88" s="24"/>
      <c r="E88" s="24"/>
    </row>
    <row r="89" spans="1:5" x14ac:dyDescent="0.25">
      <c r="A89" s="27"/>
      <c r="B89" s="30"/>
      <c r="C89" s="63"/>
      <c r="D89" s="24"/>
      <c r="E89" s="24"/>
    </row>
    <row r="90" spans="1:5" x14ac:dyDescent="0.25">
      <c r="A90" s="27"/>
      <c r="B90" s="30"/>
      <c r="C90" s="64"/>
      <c r="D90" s="24"/>
      <c r="E90" s="24"/>
    </row>
    <row r="91" spans="1:5" x14ac:dyDescent="0.25">
      <c r="A91" s="27"/>
      <c r="B91" s="30"/>
      <c r="C91" s="66"/>
      <c r="D91" s="24"/>
      <c r="E91" s="24"/>
    </row>
    <row r="92" spans="1:5" x14ac:dyDescent="0.25">
      <c r="A92" s="27"/>
      <c r="B92" s="30"/>
      <c r="C92" s="66"/>
      <c r="D92" s="24"/>
      <c r="E92" s="24"/>
    </row>
    <row r="93" spans="1:5" x14ac:dyDescent="0.25">
      <c r="A93" s="27"/>
      <c r="B93" s="30"/>
      <c r="C93" s="67"/>
      <c r="D93" s="24"/>
      <c r="E93" s="24"/>
    </row>
    <row r="94" spans="1:5" x14ac:dyDescent="0.25">
      <c r="A94" s="27"/>
      <c r="B94" s="30"/>
      <c r="C94" s="65"/>
      <c r="D94" s="24"/>
      <c r="E94" s="24"/>
    </row>
    <row r="96" spans="1:5" x14ac:dyDescent="0.25">
      <c r="A96" s="59"/>
      <c r="B96" s="24"/>
      <c r="C96" s="54"/>
      <c r="D96" s="45"/>
      <c r="E96" s="24"/>
    </row>
    <row r="97" spans="1:5" x14ac:dyDescent="0.25">
      <c r="A97" s="59"/>
      <c r="B97" s="24"/>
      <c r="C97" s="54"/>
      <c r="D97" s="45"/>
      <c r="E97" s="24"/>
    </row>
    <row r="98" spans="1:5" x14ac:dyDescent="0.25">
      <c r="A98" s="59"/>
      <c r="B98" s="24"/>
      <c r="C98" s="54"/>
      <c r="D98" s="45"/>
      <c r="E98" s="24"/>
    </row>
    <row r="99" spans="1:5" x14ac:dyDescent="0.25">
      <c r="A99" s="59"/>
      <c r="B99" s="24"/>
      <c r="C99" s="54"/>
      <c r="D99" s="45"/>
      <c r="E99" s="24"/>
    </row>
    <row r="100" spans="1:5" x14ac:dyDescent="0.25">
      <c r="A100" s="59"/>
      <c r="B100" s="24"/>
      <c r="C100" s="54"/>
      <c r="D100" s="45"/>
      <c r="E100" s="24"/>
    </row>
    <row r="101" spans="1:5" x14ac:dyDescent="0.25">
      <c r="A101" s="59"/>
      <c r="B101" s="24"/>
      <c r="C101" s="54"/>
      <c r="D101" s="45"/>
      <c r="E101" s="24"/>
    </row>
    <row r="102" spans="1:5" x14ac:dyDescent="0.25">
      <c r="A102" s="59"/>
      <c r="B102" s="24"/>
      <c r="C102" s="54"/>
      <c r="D102" s="45"/>
      <c r="E102" s="24"/>
    </row>
    <row r="103" spans="1:5" x14ac:dyDescent="0.25">
      <c r="A103" s="45"/>
      <c r="B103" s="24"/>
      <c r="C103" s="54"/>
      <c r="D103" s="45"/>
      <c r="E103" s="2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 oct - dic  23</vt:lpstr>
      <vt:lpstr>EST. Oct-Dic 23  segun modelo</vt:lpstr>
    </vt:vector>
  </TitlesOfParts>
  <Company>CECANOT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Lisset T. Garcia Hernandez</cp:lastModifiedBy>
  <cp:lastPrinted>2024-01-16T18:36:38Z</cp:lastPrinted>
  <dcterms:created xsi:type="dcterms:W3CDTF">2017-02-02T14:48:37Z</dcterms:created>
  <dcterms:modified xsi:type="dcterms:W3CDTF">2024-01-18T19:06:49Z</dcterms:modified>
</cp:coreProperties>
</file>