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sset.garcia\Desktop\Descargas\"/>
    </mc:Choice>
  </mc:AlternateContent>
  <bookViews>
    <workbookView xWindow="0" yWindow="0" windowWidth="28800" windowHeight="11835"/>
  </bookViews>
  <sheets>
    <sheet name="ESTADISTICA en-mar 24" sheetId="20" r:id="rId1"/>
    <sheet name="EST.ENE-MAR 24 (datos abiertos)" sheetId="21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6" i="20" l="1"/>
  <c r="C101" i="21"/>
  <c r="C110" i="21"/>
  <c r="C120" i="21"/>
  <c r="C17" i="21"/>
  <c r="C12" i="21"/>
  <c r="C8" i="21"/>
  <c r="D80" i="20" l="1"/>
  <c r="D79" i="20"/>
  <c r="D78" i="20"/>
  <c r="D77" i="20"/>
  <c r="D76" i="20"/>
  <c r="D75" i="20"/>
  <c r="B117" i="20" l="1"/>
  <c r="B11" i="20"/>
  <c r="D115" i="20"/>
  <c r="D111" i="20"/>
  <c r="D112" i="20"/>
  <c r="D114" i="20"/>
  <c r="D110" i="20"/>
  <c r="C117" i="20"/>
  <c r="C39" i="20"/>
  <c r="C47" i="21"/>
  <c r="D117" i="20" l="1"/>
  <c r="C42" i="21"/>
  <c r="C34" i="21"/>
  <c r="C38" i="21" s="1"/>
  <c r="C78" i="21"/>
  <c r="C73" i="21"/>
  <c r="C69" i="21"/>
  <c r="D34" i="20" l="1"/>
  <c r="D33" i="20"/>
  <c r="B39" i="20" l="1"/>
  <c r="B15" i="20"/>
  <c r="B21" i="20"/>
  <c r="C15" i="20" l="1"/>
  <c r="D41" i="20"/>
  <c r="D38" i="20"/>
  <c r="C30" i="20"/>
  <c r="B30" i="20"/>
  <c r="D29" i="20"/>
  <c r="D28" i="20"/>
  <c r="C26" i="20"/>
  <c r="B26" i="20"/>
  <c r="C21" i="20"/>
  <c r="D19" i="20"/>
  <c r="D14" i="20"/>
  <c r="D12" i="20"/>
  <c r="D11" i="20"/>
  <c r="D10" i="20"/>
  <c r="D39" i="20" l="1"/>
  <c r="D30" i="20"/>
  <c r="D26" i="20"/>
  <c r="D21" i="20"/>
  <c r="D15" i="20"/>
  <c r="D20" i="20"/>
  <c r="D18" i="20"/>
  <c r="D13" i="20"/>
</calcChain>
</file>

<file path=xl/sharedStrings.xml><?xml version="1.0" encoding="utf-8"?>
<sst xmlns="http://schemas.openxmlformats.org/spreadsheetml/2006/main" count="392" uniqueCount="82">
  <si>
    <t>TOTAL PROD.</t>
  </si>
  <si>
    <t>NEUROCIRUGIA</t>
  </si>
  <si>
    <t>EMERGENCIA</t>
  </si>
  <si>
    <t xml:space="preserve">CIRUGIAS </t>
  </si>
  <si>
    <t>OFTALMOLOGIA</t>
  </si>
  <si>
    <t>NEURO</t>
  </si>
  <si>
    <t xml:space="preserve">TOTAL CIRUGIAS </t>
  </si>
  <si>
    <t>ESTUDIOS</t>
  </si>
  <si>
    <t>PRUEBAS DE LABORATORIO</t>
  </si>
  <si>
    <t>TOTAL HEMODINAMIAS</t>
  </si>
  <si>
    <t>HEMODIALISIS</t>
  </si>
  <si>
    <t xml:space="preserve">OFTALMOLOGIA Y SUB-ESPECIALIDADES </t>
  </si>
  <si>
    <t>OTRAS ESPECIALIDADES</t>
  </si>
  <si>
    <t>TOTAL CONSULTAS</t>
  </si>
  <si>
    <t>OTRAS CIRUGIAS</t>
  </si>
  <si>
    <t xml:space="preserve">          ESTADISTICAS DE PRODUCCION SERVICIOS</t>
  </si>
  <si>
    <t>TOTAL IMAGENES</t>
  </si>
  <si>
    <t>HEMODINAMIA</t>
  </si>
  <si>
    <t>TOTAL PROCEDIMIENTOS HEMODINAMIA</t>
  </si>
  <si>
    <t>EVAL. CARDIO VASCULAR</t>
  </si>
  <si>
    <t>Cornea</t>
  </si>
  <si>
    <t>Renal</t>
  </si>
  <si>
    <t>Variación</t>
  </si>
  <si>
    <t>%</t>
  </si>
  <si>
    <t>TRASPLANTE</t>
  </si>
  <si>
    <t>SERVICIO (CONSULTAS EXTERNAS)</t>
  </si>
  <si>
    <t>TOTAL TRASPLANTES</t>
  </si>
  <si>
    <t>TOTAL ESTUDIOS Y LABORATORIOS</t>
  </si>
  <si>
    <t>INTERNAMIENTOS</t>
  </si>
  <si>
    <t>INGRESOS</t>
  </si>
  <si>
    <t>EGRESOS</t>
  </si>
  <si>
    <r>
      <t xml:space="preserve">Fuente: </t>
    </r>
    <r>
      <rPr>
        <sz val="10"/>
        <color theme="1"/>
        <rFont val="Arial"/>
        <family val="2"/>
      </rPr>
      <t xml:space="preserve"> CECANOT</t>
    </r>
  </si>
  <si>
    <t>Consultas externas</t>
  </si>
  <si>
    <t xml:space="preserve">TOTAL </t>
  </si>
  <si>
    <t>Servicios</t>
  </si>
  <si>
    <t>Tipo de Servicios</t>
  </si>
  <si>
    <t>Cantidad</t>
  </si>
  <si>
    <t>Año</t>
  </si>
  <si>
    <t>Cirugias</t>
  </si>
  <si>
    <t>Trasplantes</t>
  </si>
  <si>
    <t>CORNEA</t>
  </si>
  <si>
    <t>RENAL</t>
  </si>
  <si>
    <t>Estudios</t>
  </si>
  <si>
    <t>IMAGENES</t>
  </si>
  <si>
    <t>Internamientos</t>
  </si>
  <si>
    <t>Procedimientos</t>
  </si>
  <si>
    <t>Hemodialisis</t>
  </si>
  <si>
    <t>DIALISIS</t>
  </si>
  <si>
    <t xml:space="preserve">INGRESOS </t>
  </si>
  <si>
    <t>Ene- Mar  2023</t>
  </si>
  <si>
    <t xml:space="preserve">RECAUDACIONES </t>
  </si>
  <si>
    <t>FUENTE</t>
  </si>
  <si>
    <t>RD $</t>
  </si>
  <si>
    <t>Periodo</t>
  </si>
  <si>
    <t>INGRESO POR SENASA</t>
  </si>
  <si>
    <t>INGRESOS POR OTRAS ARS</t>
  </si>
  <si>
    <t>INGRESOS POR PACIENTES</t>
  </si>
  <si>
    <t>OTRAS CONSTRIBUCIONES</t>
  </si>
  <si>
    <t>INGRESOS ALQUILER CAFETERIA</t>
  </si>
  <si>
    <t>OTROS INGRESOS</t>
  </si>
  <si>
    <t>RECAUDACION SEGUN FUENTES DE INGRESOS</t>
  </si>
  <si>
    <t>TOTAL INGRESOS</t>
  </si>
  <si>
    <t>PERIODO</t>
  </si>
  <si>
    <t>ENE-Marzo</t>
  </si>
  <si>
    <t>INGRESOS HOSPITALARIOS</t>
  </si>
  <si>
    <t>EGRESOS HOSPITALARIOS</t>
  </si>
  <si>
    <t>TRANSFERENCIA (FONDO 100)</t>
  </si>
  <si>
    <t>Estadistica comparativa Ene - Mar 2023  y  Ene - Mar  2024</t>
  </si>
  <si>
    <t>Ene- Mar  2024</t>
  </si>
  <si>
    <t xml:space="preserve"> Ene - Mar 2023  y  Ene - Mar  2024</t>
  </si>
  <si>
    <t>Indicadores Hospitalarios</t>
  </si>
  <si>
    <t xml:space="preserve">% de ocupación    </t>
  </si>
  <si>
    <t>Total dias paciente</t>
  </si>
  <si>
    <t>Promedio de Estadia</t>
  </si>
  <si>
    <t>Giro cama</t>
  </si>
  <si>
    <t>Defunciones Intrahospitalaria</t>
  </si>
  <si>
    <t>Tasa Gral. Defunciones x 100 Egre.</t>
  </si>
  <si>
    <r>
      <t>Fuente</t>
    </r>
    <r>
      <rPr>
        <sz val="12"/>
        <color theme="1"/>
        <rFont val="Arial"/>
        <family val="2"/>
      </rPr>
      <t>: Estadística, CECANOT</t>
    </r>
  </si>
  <si>
    <t>PRINCIPALES INDICE E INDICADORES INTRAHOSPITALARIO</t>
  </si>
  <si>
    <t>TOTAL</t>
  </si>
  <si>
    <t>Indicadores Intrahosp.</t>
  </si>
  <si>
    <t>Indice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</si>
</sst>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105">
    <xf numFmtId="0" fontId="0" fillId="0" borderId="0" xfId="0"/>
    <xf numFmtId="1" fontId="3" fillId="0" borderId="8" xfId="0" applyNumberFormat="1" applyFont="1" applyBorder="1" applyAlignment="1" applyProtection="1">
      <alignment horizontal="left" vertical="center" wrapText="1"/>
      <protection hidden="1"/>
    </xf>
    <xf numFmtId="1" fontId="3" fillId="0" borderId="2" xfId="0" applyNumberFormat="1" applyFont="1" applyBorder="1" applyAlignment="1" applyProtection="1">
      <alignment horizontal="left" vertical="center" wrapText="1"/>
      <protection hidden="1"/>
    </xf>
    <xf numFmtId="1" fontId="4" fillId="3" borderId="4" xfId="1" applyNumberFormat="1" applyFont="1" applyFill="1" applyBorder="1" applyAlignment="1" applyProtection="1">
      <alignment horizontal="left" wrapText="1"/>
      <protection hidden="1"/>
    </xf>
    <xf numFmtId="1" fontId="4" fillId="2" borderId="4" xfId="0" applyNumberFormat="1" applyFont="1" applyFill="1" applyBorder="1" applyAlignment="1" applyProtection="1">
      <alignment horizontal="left" vertical="center" wrapText="1"/>
      <protection hidden="1"/>
    </xf>
    <xf numFmtId="1" fontId="4" fillId="3" borderId="1" xfId="0" applyNumberFormat="1" applyFont="1" applyFill="1" applyBorder="1" applyAlignment="1" applyProtection="1">
      <alignment horizontal="left" vertical="center" wrapText="1"/>
      <protection hidden="1"/>
    </xf>
    <xf numFmtId="164" fontId="0" fillId="0" borderId="0" xfId="0" applyNumberFormat="1"/>
    <xf numFmtId="1" fontId="4" fillId="3" borderId="4" xfId="0" applyNumberFormat="1" applyFont="1" applyFill="1" applyBorder="1" applyAlignment="1" applyProtection="1">
      <alignment horizontal="left" vertical="center" wrapText="1"/>
      <protection hidden="1"/>
    </xf>
    <xf numFmtId="1" fontId="3" fillId="3" borderId="4" xfId="0" applyNumberFormat="1" applyFont="1" applyFill="1" applyBorder="1" applyAlignment="1" applyProtection="1">
      <alignment horizontal="left" vertical="center" wrapText="1"/>
      <protection hidden="1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4" fontId="7" fillId="2" borderId="4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8" fillId="3" borderId="4" xfId="0" applyNumberFormat="1" applyFont="1" applyFill="1" applyBorder="1" applyAlignment="1">
      <alignment horizontal="center"/>
    </xf>
    <xf numFmtId="3" fontId="7" fillId="3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2" borderId="1" xfId="0" applyFont="1" applyFill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4" xfId="0" applyFont="1" applyBorder="1"/>
    <xf numFmtId="0" fontId="7" fillId="2" borderId="4" xfId="0" applyFont="1" applyFill="1" applyBorder="1"/>
    <xf numFmtId="0" fontId="7" fillId="3" borderId="1" xfId="0" applyFont="1" applyFill="1" applyBorder="1"/>
    <xf numFmtId="0" fontId="7" fillId="2" borderId="4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8" fillId="3" borderId="4" xfId="0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/>
    </xf>
    <xf numFmtId="3" fontId="5" fillId="0" borderId="0" xfId="0" applyNumberFormat="1" applyFont="1" applyAlignment="1">
      <alignment horizontal="center"/>
    </xf>
    <xf numFmtId="3" fontId="5" fillId="3" borderId="0" xfId="0" applyNumberFormat="1" applyFont="1" applyFill="1" applyAlignment="1">
      <alignment horizontal="center"/>
    </xf>
    <xf numFmtId="49" fontId="6" fillId="0" borderId="0" xfId="0" applyNumberFormat="1" applyFont="1" applyAlignment="1">
      <alignment horizontal="left"/>
    </xf>
    <xf numFmtId="3" fontId="5" fillId="0" borderId="4" xfId="0" applyNumberFormat="1" applyFont="1" applyBorder="1" applyAlignment="1">
      <alignment horizontal="center"/>
    </xf>
    <xf numFmtId="3" fontId="5" fillId="3" borderId="4" xfId="0" applyNumberFormat="1" applyFont="1" applyFill="1" applyBorder="1" applyAlignment="1">
      <alignment horizontal="center"/>
    </xf>
    <xf numFmtId="1" fontId="11" fillId="0" borderId="8" xfId="0" applyNumberFormat="1" applyFont="1" applyBorder="1" applyAlignment="1" applyProtection="1">
      <alignment horizontal="left" vertical="center" wrapText="1"/>
      <protection hidden="1"/>
    </xf>
    <xf numFmtId="1" fontId="11" fillId="0" borderId="2" xfId="0" applyNumberFormat="1" applyFont="1" applyBorder="1" applyAlignment="1" applyProtection="1">
      <alignment horizontal="left" vertical="center" wrapText="1"/>
      <protection hidden="1"/>
    </xf>
    <xf numFmtId="49" fontId="8" fillId="0" borderId="5" xfId="0" applyNumberFormat="1" applyFont="1" applyBorder="1" applyAlignment="1">
      <alignment horizontal="left"/>
    </xf>
    <xf numFmtId="49" fontId="8" fillId="0" borderId="6" xfId="0" applyNumberFormat="1" applyFont="1" applyBorder="1" applyAlignment="1">
      <alignment horizontal="left"/>
    </xf>
    <xf numFmtId="49" fontId="8" fillId="0" borderId="7" xfId="0" applyNumberFormat="1" applyFont="1" applyBorder="1" applyAlignment="1">
      <alignment horizontal="left"/>
    </xf>
    <xf numFmtId="4" fontId="6" fillId="0" borderId="4" xfId="0" applyNumberFormat="1" applyFont="1" applyBorder="1" applyAlignment="1">
      <alignment horizontal="center"/>
    </xf>
    <xf numFmtId="3" fontId="13" fillId="2" borderId="4" xfId="0" applyNumberFormat="1" applyFont="1" applyFill="1" applyBorder="1" applyAlignment="1">
      <alignment horizontal="center"/>
    </xf>
    <xf numFmtId="4" fontId="13" fillId="2" borderId="4" xfId="0" applyNumberFormat="1" applyFont="1" applyFill="1" applyBorder="1" applyAlignment="1">
      <alignment horizontal="center"/>
    </xf>
    <xf numFmtId="0" fontId="9" fillId="0" borderId="0" xfId="0" applyFont="1"/>
    <xf numFmtId="0" fontId="12" fillId="0" borderId="4" xfId="0" applyFont="1" applyBorder="1"/>
    <xf numFmtId="4" fontId="6" fillId="0" borderId="4" xfId="0" applyNumberFormat="1" applyFont="1" applyBorder="1"/>
    <xf numFmtId="3" fontId="5" fillId="3" borderId="3" xfId="0" applyNumberFormat="1" applyFont="1" applyFill="1" applyBorder="1" applyAlignment="1">
      <alignment horizontal="center"/>
    </xf>
    <xf numFmtId="4" fontId="6" fillId="0" borderId="3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5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" fontId="5" fillId="0" borderId="0" xfId="0" applyNumberFormat="1" applyFont="1"/>
    <xf numFmtId="0" fontId="7" fillId="4" borderId="1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13" fillId="4" borderId="4" xfId="0" applyFont="1" applyFill="1" applyBorder="1"/>
    <xf numFmtId="4" fontId="14" fillId="4" borderId="4" xfId="0" applyNumberFormat="1" applyFont="1" applyFill="1" applyBorder="1"/>
    <xf numFmtId="4" fontId="14" fillId="4" borderId="4" xfId="0" applyNumberFormat="1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6" fillId="3" borderId="0" xfId="0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4" fontId="6" fillId="0" borderId="0" xfId="0" applyNumberFormat="1" applyFont="1"/>
    <xf numFmtId="3" fontId="8" fillId="0" borderId="0" xfId="0" applyNumberFormat="1" applyFont="1"/>
    <xf numFmtId="0" fontId="13" fillId="0" borderId="0" xfId="0" applyFont="1"/>
    <xf numFmtId="3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64" fontId="12" fillId="0" borderId="4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center"/>
    </xf>
    <xf numFmtId="0" fontId="16" fillId="0" borderId="0" xfId="0" applyFont="1"/>
    <xf numFmtId="3" fontId="6" fillId="0" borderId="0" xfId="0" applyNumberFormat="1" applyFont="1" applyAlignment="1">
      <alignment horizontal="center"/>
    </xf>
    <xf numFmtId="4" fontId="0" fillId="0" borderId="0" xfId="0" applyNumberFormat="1"/>
    <xf numFmtId="0" fontId="12" fillId="0" borderId="0" xfId="0" applyFont="1"/>
    <xf numFmtId="164" fontId="12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1" fontId="4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4" fillId="2" borderId="14" xfId="0" applyNumberFormat="1" applyFont="1" applyFill="1" applyBorder="1" applyAlignment="1" applyProtection="1">
      <alignment horizontal="center" vertical="center" wrapText="1"/>
      <protection hidden="1"/>
    </xf>
    <xf numFmtId="1" fontId="4" fillId="2" borderId="15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27" xfId="3"/>
    <cellStyle name="Normal 4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Producción de servicios mas</a:t>
            </a: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 solicitados</a:t>
            </a:r>
          </a:p>
          <a:p>
            <a:pPr algn="ctr"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Ene-Mar 2024                                        </a:t>
            </a:r>
            <a:endParaRPr lang="en-US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971179905443415"/>
          <c:y val="0.11380735800288266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220993927483203"/>
          <c:y val="0.30665814045709028"/>
          <c:w val="0.81967618245250207"/>
          <c:h val="0.5465196017164519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3A-4755-AEE0-43A3EC96849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3A-4755-AEE0-43A3EC968499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43A-4755-AEE0-43A3EC968499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43A-4755-AEE0-43A3EC96849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('ESTADISTICA en-mar 24'!$A$15,'ESTADISTICA en-mar 24'!$A$21,'ESTADISTICA en-mar 24'!$A$30,'ESTADISTICA en-mar 24'!$A$33,'ESTADISTICA en-mar 24'!$A$41)</c:f>
              <c:strCache>
                <c:ptCount val="5"/>
                <c:pt idx="0">
                  <c:v>TOTAL CONSULTAS</c:v>
                </c:pt>
                <c:pt idx="1">
                  <c:v>TOTAL CIRUGIAS </c:v>
                </c:pt>
                <c:pt idx="2">
                  <c:v>TOTAL ESTUDIOS Y LABORATORIOS</c:v>
                </c:pt>
                <c:pt idx="3">
                  <c:v>INGRESOS HOSPITALARIOS</c:v>
                </c:pt>
                <c:pt idx="4">
                  <c:v>HEMODIALISIS</c:v>
                </c:pt>
              </c:strCache>
            </c:strRef>
          </c:cat>
          <c:val>
            <c:numRef>
              <c:f>('ESTADISTICA en-mar 24'!$C$15,'ESTADISTICA en-mar 24'!$C$21,'ESTADISTICA en-mar 24'!$C$30,'ESTADISTICA en-mar 24'!$C$33,'ESTADISTICA en-mar 24'!$C$41)</c:f>
              <c:numCache>
                <c:formatCode>#,##0</c:formatCode>
                <c:ptCount val="5"/>
                <c:pt idx="0">
                  <c:v>6229</c:v>
                </c:pt>
                <c:pt idx="1">
                  <c:v>2471</c:v>
                </c:pt>
                <c:pt idx="2">
                  <c:v>204739</c:v>
                </c:pt>
                <c:pt idx="3">
                  <c:v>338</c:v>
                </c:pt>
                <c:pt idx="4">
                  <c:v>1485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543A-4755-AEE0-43A3EC96849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363252976"/>
        <c:axId val="363253368"/>
        <c:axId val="0"/>
      </c:bar3DChart>
      <c:catAx>
        <c:axId val="363252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363253368"/>
        <c:crosses val="autoZero"/>
        <c:auto val="1"/>
        <c:lblAlgn val="ctr"/>
        <c:lblOffset val="100"/>
        <c:noMultiLvlLbl val="0"/>
      </c:catAx>
      <c:valAx>
        <c:axId val="3632533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63252976"/>
        <c:crosses val="autoZero"/>
        <c:crossBetween val="between"/>
      </c:valAx>
    </c:plotArea>
    <c:plotVisOnly val="1"/>
    <c:dispBlanksAs val="gap"/>
    <c:showDLblsOverMax val="0"/>
  </c:chart>
  <c:spPr>
    <a:ln w="12700">
      <a:solidFill>
        <a:schemeClr val="accent1"/>
      </a:solidFill>
      <a:bevel/>
    </a:ln>
    <a:effectLst>
      <a:outerShdw blurRad="304800" dist="127000" dir="360000" sx="3000" sy="3000" algn="ctr" rotWithShape="0">
        <a:srgbClr val="000000">
          <a:alpha val="85000"/>
        </a:srgbClr>
      </a:outerShdw>
    </a:effectLst>
    <a:scene3d>
      <a:camera prst="orthographicFront"/>
      <a:lightRig rig="threePt" dir="t"/>
    </a:scene3d>
    <a:sp3d prstMaterial="flat">
      <a:bevelT w="38100" prst="slope"/>
      <a:bevelB w="19050" h="44450" prst="cross"/>
    </a:sp3d>
  </c:spPr>
  <c:printSettings>
    <c:headerFooter/>
    <c:pageMargins b="0.75000000000000411" l="0.70000000000000062" r="0.70000000000000062" t="0.75000000000000411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RECAUDACION SEGUN FUENTES DE INGRESOS (RD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 $)</a:t>
            </a:r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                                       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Ene-Mar 2024</a:t>
            </a:r>
            <a:endParaRPr lang="en-US" sz="11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3308155446086484"/>
          <c:y val="6.647118371046519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220993927483203"/>
          <c:y val="0.22063660859648823"/>
          <c:w val="0.81967618245250207"/>
          <c:h val="0.43804756368795306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775-43A4-8F65-A139ADBB4A7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775-43A4-8F65-A139ADBB4A72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D775-43A4-8F65-A139ADBB4A72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775-43A4-8F65-A139ADBB4A72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775-43A4-8F65-A139ADBB4A72}"/>
              </c:ext>
            </c:extLst>
          </c:dPt>
          <c:dPt>
            <c:idx val="6"/>
            <c:invertIfNegative val="0"/>
            <c:bubble3D val="0"/>
            <c:spPr>
              <a:solidFill>
                <a:srgbClr val="8064A2">
                  <a:lumMod val="75000"/>
                </a:srgb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F92D-42DC-9B27-67F08E8EAC0A}"/>
              </c:ext>
            </c:extLst>
          </c:dPt>
          <c:dLbls>
            <c:dLbl>
              <c:idx val="2"/>
              <c:layout>
                <c:manualLayout>
                  <c:x val="1.7515051997810619E-2"/>
                  <c:y val="-3.5190626670246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D775-43A4-8F65-A139ADBB4A7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'ESTADISTICA en-mar 24'!$A$110:$A$116</c:f>
              <c:strCache>
                <c:ptCount val="7"/>
                <c:pt idx="0">
                  <c:v>INGRESO POR SENASA</c:v>
                </c:pt>
                <c:pt idx="1">
                  <c:v>INGRESOS POR OTRAS ARS</c:v>
                </c:pt>
                <c:pt idx="2">
                  <c:v>INGRESOS POR PACIENTES</c:v>
                </c:pt>
                <c:pt idx="3">
                  <c:v>OTRAS CONSTRIBUCIONES</c:v>
                </c:pt>
                <c:pt idx="4">
                  <c:v>INGRESOS ALQUILER CAFETERIA</c:v>
                </c:pt>
                <c:pt idx="5">
                  <c:v>TRANSFERENCIA (FONDO 100)</c:v>
                </c:pt>
                <c:pt idx="6">
                  <c:v>OTROS INGRESOS</c:v>
                </c:pt>
              </c:strCache>
            </c:strRef>
          </c:cat>
          <c:val>
            <c:numRef>
              <c:f>'ESTADISTICA en-mar 24'!$C$110:$C$116</c:f>
              <c:numCache>
                <c:formatCode>#,##0.00</c:formatCode>
                <c:ptCount val="7"/>
                <c:pt idx="0">
                  <c:v>139241028.46000001</c:v>
                </c:pt>
                <c:pt idx="1">
                  <c:v>27744467.109999999</c:v>
                </c:pt>
                <c:pt idx="2">
                  <c:v>8558114.2899999991</c:v>
                </c:pt>
                <c:pt idx="3">
                  <c:v>524100</c:v>
                </c:pt>
                <c:pt idx="4">
                  <c:v>108900</c:v>
                </c:pt>
                <c:pt idx="5">
                  <c:v>65532957.450000003</c:v>
                </c:pt>
                <c:pt idx="6">
                  <c:v>693503.21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D775-43A4-8F65-A139ADBB4A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363255328"/>
        <c:axId val="363255720"/>
        <c:axId val="0"/>
      </c:bar3DChart>
      <c:catAx>
        <c:axId val="363255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363255720"/>
        <c:crosses val="autoZero"/>
        <c:auto val="1"/>
        <c:lblAlgn val="ctr"/>
        <c:lblOffset val="100"/>
        <c:noMultiLvlLbl val="0"/>
      </c:catAx>
      <c:valAx>
        <c:axId val="36325572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n-US"/>
          </a:p>
        </c:txPr>
        <c:crossAx val="363255328"/>
        <c:crosses val="autoZero"/>
        <c:crossBetween val="between"/>
      </c:valAx>
    </c:plotArea>
    <c:plotVisOnly val="1"/>
    <c:dispBlanksAs val="gap"/>
    <c:showDLblsOverMax val="0"/>
  </c:chart>
  <c:spPr>
    <a:ln w="12700">
      <a:solidFill>
        <a:schemeClr val="accent1"/>
      </a:solidFill>
      <a:bevel/>
    </a:ln>
    <a:effectLst>
      <a:outerShdw blurRad="304800" dist="127000" dir="360000" sx="3000" sy="3000" algn="ctr" rotWithShape="0">
        <a:srgbClr val="000000">
          <a:alpha val="85000"/>
        </a:srgbClr>
      </a:outerShdw>
    </a:effectLst>
    <a:scene3d>
      <a:camera prst="orthographicFront"/>
      <a:lightRig rig="threePt" dir="t"/>
    </a:scene3d>
    <a:sp3d prstMaterial="flat">
      <a:bevelT w="38100" prst="slope"/>
      <a:bevelB w="19050" h="44450" prst="cross"/>
    </a:sp3d>
  </c:sp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Principales Indicadores Intrahospitalario</a:t>
            </a:r>
          </a:p>
          <a:p>
            <a:pPr algn="ctr"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Ene-Mar 2024                                        </a:t>
            </a:r>
            <a:endParaRPr lang="en-US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971179905443415"/>
          <c:y val="0.11380735800288266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220993927483203"/>
          <c:y val="0.30665814045709028"/>
          <c:w val="0.81967618245250207"/>
          <c:h val="0.5465196017164519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388-4BF2-BF1A-97D523D529E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388-4BF2-BF1A-97D523D529EA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388-4BF2-BF1A-97D523D529EA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388-4BF2-BF1A-97D523D529E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'ESTADISTICA en-mar 24'!$A$75:$A$80</c:f>
              <c:strCache>
                <c:ptCount val="6"/>
                <c:pt idx="0">
                  <c:v>% de ocupación    </c:v>
                </c:pt>
                <c:pt idx="1">
                  <c:v>Total dias paciente</c:v>
                </c:pt>
                <c:pt idx="2">
                  <c:v>Promedio de Estadia</c:v>
                </c:pt>
                <c:pt idx="3">
                  <c:v>Giro cama</c:v>
                </c:pt>
                <c:pt idx="4">
                  <c:v>Defunciones Intrahospitalaria</c:v>
                </c:pt>
                <c:pt idx="5">
                  <c:v>Tasa Gral. Defunciones x 100 Egre.</c:v>
                </c:pt>
              </c:strCache>
            </c:strRef>
          </c:cat>
          <c:val>
            <c:numRef>
              <c:f>'ESTADISTICA en-mar 24'!$C$75:$C$80</c:f>
              <c:numCache>
                <c:formatCode>#,##0</c:formatCode>
                <c:ptCount val="6"/>
                <c:pt idx="0" formatCode="0.0">
                  <c:v>55.917312661498705</c:v>
                </c:pt>
                <c:pt idx="1">
                  <c:v>2164</c:v>
                </c:pt>
                <c:pt idx="2" formatCode="0.0">
                  <c:v>6.5575757575757576</c:v>
                </c:pt>
                <c:pt idx="3" formatCode="0.0">
                  <c:v>7.0212765957446805</c:v>
                </c:pt>
                <c:pt idx="4">
                  <c:v>16</c:v>
                </c:pt>
                <c:pt idx="5" formatCode="0.0">
                  <c:v>4.8484848484848486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388-4BF2-BF1A-97D523D529E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365095096"/>
        <c:axId val="365095488"/>
        <c:axId val="0"/>
      </c:bar3DChart>
      <c:catAx>
        <c:axId val="365095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365095488"/>
        <c:crosses val="autoZero"/>
        <c:auto val="1"/>
        <c:lblAlgn val="ctr"/>
        <c:lblOffset val="100"/>
        <c:noMultiLvlLbl val="0"/>
      </c:catAx>
      <c:valAx>
        <c:axId val="36509548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65095096"/>
        <c:crosses val="autoZero"/>
        <c:crossBetween val="between"/>
      </c:valAx>
    </c:plotArea>
    <c:plotVisOnly val="1"/>
    <c:dispBlanksAs val="gap"/>
    <c:showDLblsOverMax val="0"/>
  </c:chart>
  <c:spPr>
    <a:ln w="12700">
      <a:solidFill>
        <a:schemeClr val="accent1"/>
      </a:solidFill>
      <a:bevel/>
    </a:ln>
    <a:effectLst>
      <a:outerShdw blurRad="304800" dist="127000" dir="360000" sx="3000" sy="3000" algn="ctr" rotWithShape="0">
        <a:srgbClr val="000000">
          <a:alpha val="85000"/>
        </a:srgbClr>
      </a:outerShdw>
    </a:effectLst>
    <a:scene3d>
      <a:camera prst="orthographicFront"/>
      <a:lightRig rig="threePt" dir="t"/>
    </a:scene3d>
    <a:sp3d prstMaterial="flat">
      <a:bevelT w="38100" prst="slope"/>
      <a:bevelB w="19050" h="44450" prst="cross"/>
    </a:sp3d>
  </c:spPr>
  <c:printSettings>
    <c:headerFooter/>
    <c:pageMargins b="0.75000000000000411" l="0.70000000000000062" r="0.70000000000000062" t="0.7500000000000041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3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43</xdr:row>
      <xdr:rowOff>47625</xdr:rowOff>
    </xdr:from>
    <xdr:to>
      <xdr:col>1</xdr:col>
      <xdr:colOff>619125</xdr:colOff>
      <xdr:row>45</xdr:row>
      <xdr:rowOff>100344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433F728C-77A2-4B81-8B79-B9EDAB8A8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067800"/>
          <a:ext cx="3009900" cy="433719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47</xdr:row>
      <xdr:rowOff>9525</xdr:rowOff>
    </xdr:from>
    <xdr:to>
      <xdr:col>4</xdr:col>
      <xdr:colOff>9525</xdr:colOff>
      <xdr:row>63</xdr:row>
      <xdr:rowOff>190499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xmlns="" id="{70BACC39-F41A-4D2E-91AD-4E2320ABA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114300</xdr:colOff>
      <xdr:row>101</xdr:row>
      <xdr:rowOff>76200</xdr:rowOff>
    </xdr:from>
    <xdr:to>
      <xdr:col>1</xdr:col>
      <xdr:colOff>514350</xdr:colOff>
      <xdr:row>103</xdr:row>
      <xdr:rowOff>128919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88F8145A-529F-4363-AC63-4F52979A7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8049875"/>
          <a:ext cx="3009900" cy="4337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3</xdr:col>
      <xdr:colOff>923925</xdr:colOff>
      <xdr:row>135</xdr:row>
      <xdr:rowOff>152399</xdr:rowOff>
    </xdr:to>
    <xdr:graphicFrame macro="">
      <xdr:nvGraphicFramePr>
        <xdr:cNvPr id="6" name="2 Gráfico">
          <a:extLst>
            <a:ext uri="{FF2B5EF4-FFF2-40B4-BE49-F238E27FC236}">
              <a16:creationId xmlns:a16="http://schemas.microsoft.com/office/drawing/2014/main" xmlns="" id="{143AC159-F4EB-40E0-AE4F-3EC06E067F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247650</xdr:colOff>
      <xdr:row>137</xdr:row>
      <xdr:rowOff>47625</xdr:rowOff>
    </xdr:from>
    <xdr:to>
      <xdr:col>2</xdr:col>
      <xdr:colOff>504825</xdr:colOff>
      <xdr:row>144</xdr:row>
      <xdr:rowOff>59713</xdr:rowOff>
    </xdr:to>
    <xdr:pic>
      <xdr:nvPicPr>
        <xdr:cNvPr id="7" name="Picture 6" descr="A picture containing table&#10;&#10;Description automatically generated">
          <a:extLst>
            <a:ext uri="{FF2B5EF4-FFF2-40B4-BE49-F238E27FC236}">
              <a16:creationId xmlns:a16="http://schemas.microsoft.com/office/drawing/2014/main" xmlns="" id="{EC353A66-F0B6-412A-AD24-20B66C0EE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4945975"/>
          <a:ext cx="3924300" cy="13455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0</xdr:row>
      <xdr:rowOff>85725</xdr:rowOff>
    </xdr:from>
    <xdr:to>
      <xdr:col>1</xdr:col>
      <xdr:colOff>419100</xdr:colOff>
      <xdr:row>2</xdr:row>
      <xdr:rowOff>128919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6E971653-01DD-41A2-90D4-4295107FA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5725"/>
          <a:ext cx="3009900" cy="4337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1</xdr:col>
      <xdr:colOff>400050</xdr:colOff>
      <xdr:row>68</xdr:row>
      <xdr:rowOff>52719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2A3930F8-619B-4933-A16A-F1ABC3B88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73675"/>
          <a:ext cx="3009900" cy="4337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3</xdr:col>
      <xdr:colOff>942975</xdr:colOff>
      <xdr:row>99</xdr:row>
      <xdr:rowOff>180974</xdr:rowOff>
    </xdr:to>
    <xdr:graphicFrame macro="">
      <xdr:nvGraphicFramePr>
        <xdr:cNvPr id="9" name="2 Gráfico">
          <a:extLst>
            <a:ext uri="{FF2B5EF4-FFF2-40B4-BE49-F238E27FC236}">
              <a16:creationId xmlns:a16="http://schemas.microsoft.com/office/drawing/2014/main" xmlns="" id="{04007813-8C5A-49AB-8BFE-D3E2A45F5C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7"/>
  <sheetViews>
    <sheetView tabSelected="1" topLeftCell="A112" workbookViewId="0">
      <selection activeCell="I129" sqref="I129"/>
    </sheetView>
  </sheetViews>
  <sheetFormatPr baseColWidth="10" defaultColWidth="11.42578125" defaultRowHeight="15" x14ac:dyDescent="0.25"/>
  <cols>
    <col min="1" max="1" width="39.140625" customWidth="1"/>
    <col min="2" max="2" width="15.85546875" customWidth="1"/>
    <col min="3" max="3" width="18.5703125" customWidth="1"/>
    <col min="4" max="4" width="14.42578125" customWidth="1"/>
    <col min="5" max="5" width="13.5703125" bestFit="1" customWidth="1"/>
  </cols>
  <sheetData>
    <row r="1" spans="1:5" ht="15.75" x14ac:dyDescent="0.25">
      <c r="A1" s="95"/>
      <c r="B1" s="95"/>
      <c r="C1" s="95"/>
    </row>
    <row r="2" spans="1:5" x14ac:dyDescent="0.25">
      <c r="A2" s="88"/>
      <c r="B2" s="88"/>
      <c r="C2" s="88"/>
      <c r="D2" s="88"/>
    </row>
    <row r="3" spans="1:5" x14ac:dyDescent="0.25">
      <c r="A3" s="57"/>
      <c r="B3" s="57"/>
      <c r="C3" s="57"/>
      <c r="D3" s="57"/>
    </row>
    <row r="4" spans="1:5" x14ac:dyDescent="0.25">
      <c r="A4" s="88" t="s">
        <v>15</v>
      </c>
      <c r="B4" s="88"/>
      <c r="C4" s="88"/>
      <c r="D4" s="88"/>
    </row>
    <row r="5" spans="1:5" x14ac:dyDescent="0.25">
      <c r="A5" s="88" t="s">
        <v>67</v>
      </c>
      <c r="B5" s="88"/>
      <c r="C5" s="88"/>
      <c r="D5" s="88"/>
    </row>
    <row r="6" spans="1:5" x14ac:dyDescent="0.25">
      <c r="A6" s="24"/>
      <c r="B6" s="25"/>
      <c r="C6" s="25"/>
      <c r="D6" s="25"/>
    </row>
    <row r="7" spans="1:5" x14ac:dyDescent="0.25">
      <c r="A7" s="26"/>
      <c r="B7" s="9" t="s">
        <v>49</v>
      </c>
      <c r="C7" s="9" t="s">
        <v>68</v>
      </c>
      <c r="D7" s="9" t="s">
        <v>22</v>
      </c>
    </row>
    <row r="8" spans="1:5" x14ac:dyDescent="0.25">
      <c r="A8" s="10"/>
      <c r="B8" s="10" t="s">
        <v>0</v>
      </c>
      <c r="C8" s="10" t="s">
        <v>0</v>
      </c>
      <c r="D8" s="10" t="s">
        <v>23</v>
      </c>
    </row>
    <row r="9" spans="1:5" x14ac:dyDescent="0.25">
      <c r="A9" s="92" t="s">
        <v>25</v>
      </c>
      <c r="B9" s="96"/>
      <c r="C9" s="96"/>
      <c r="D9" s="97"/>
    </row>
    <row r="10" spans="1:5" x14ac:dyDescent="0.25">
      <c r="A10" s="27" t="s">
        <v>11</v>
      </c>
      <c r="B10" s="42">
        <v>20738</v>
      </c>
      <c r="C10" s="42">
        <v>0</v>
      </c>
      <c r="D10" s="12">
        <f>+((C10-B10)/B10)*100</f>
        <v>-100</v>
      </c>
      <c r="E10" s="6"/>
    </row>
    <row r="11" spans="1:5" x14ac:dyDescent="0.25">
      <c r="A11" s="28" t="s">
        <v>1</v>
      </c>
      <c r="B11" s="43">
        <f>648+252+43</f>
        <v>943</v>
      </c>
      <c r="C11" s="43">
        <v>0</v>
      </c>
      <c r="D11" s="12">
        <f t="shared" ref="D11:D15" si="0">+((C11-B11)/B11)*100</f>
        <v>-100</v>
      </c>
      <c r="E11" s="6"/>
    </row>
    <row r="12" spans="1:5" x14ac:dyDescent="0.25">
      <c r="A12" s="28" t="s">
        <v>19</v>
      </c>
      <c r="B12" s="42">
        <v>1340</v>
      </c>
      <c r="C12" s="42">
        <v>1477</v>
      </c>
      <c r="D12" s="12">
        <f t="shared" si="0"/>
        <v>10.223880597014926</v>
      </c>
      <c r="E12" s="6"/>
    </row>
    <row r="13" spans="1:5" x14ac:dyDescent="0.25">
      <c r="A13" s="28" t="s">
        <v>12</v>
      </c>
      <c r="B13" s="42">
        <v>3245</v>
      </c>
      <c r="C13" s="42">
        <v>2603</v>
      </c>
      <c r="D13" s="12">
        <f t="shared" si="0"/>
        <v>-19.784283513097073</v>
      </c>
      <c r="E13" s="6"/>
    </row>
    <row r="14" spans="1:5" x14ac:dyDescent="0.25">
      <c r="A14" s="28" t="s">
        <v>2</v>
      </c>
      <c r="B14" s="42">
        <v>1761</v>
      </c>
      <c r="C14" s="42">
        <v>2149</v>
      </c>
      <c r="D14" s="12">
        <f t="shared" si="0"/>
        <v>22.032935831913687</v>
      </c>
      <c r="E14" s="6"/>
    </row>
    <row r="15" spans="1:5" x14ac:dyDescent="0.25">
      <c r="A15" s="29" t="s">
        <v>13</v>
      </c>
      <c r="B15" s="13">
        <f>SUM(B10:B14)</f>
        <v>28027</v>
      </c>
      <c r="C15" s="13">
        <f>SUM(C10:C14)</f>
        <v>6229</v>
      </c>
      <c r="D15" s="14">
        <f t="shared" si="0"/>
        <v>-77.775002675991018</v>
      </c>
    </row>
    <row r="16" spans="1:5" ht="6" customHeight="1" x14ac:dyDescent="0.25">
      <c r="A16" s="30"/>
      <c r="B16" s="15"/>
      <c r="C16" s="15"/>
      <c r="D16" s="16"/>
    </row>
    <row r="17" spans="1:4" ht="20.100000000000001" customHeight="1" x14ac:dyDescent="0.25">
      <c r="A17" s="101" t="s">
        <v>3</v>
      </c>
      <c r="B17" s="101"/>
      <c r="C17" s="101"/>
      <c r="D17" s="101"/>
    </row>
    <row r="18" spans="1:4" x14ac:dyDescent="0.25">
      <c r="A18" s="46" t="s">
        <v>4</v>
      </c>
      <c r="B18" s="55">
        <v>2782</v>
      </c>
      <c r="C18" s="55">
        <v>2264</v>
      </c>
      <c r="D18" s="56">
        <f>+((C18-B18)/B18)*100</f>
        <v>-18.619698058950394</v>
      </c>
    </row>
    <row r="19" spans="1:4" x14ac:dyDescent="0.25">
      <c r="A19" s="47" t="s">
        <v>5</v>
      </c>
      <c r="B19" s="43">
        <v>116</v>
      </c>
      <c r="C19" s="43">
        <v>128</v>
      </c>
      <c r="D19" s="49">
        <f t="shared" ref="D19:D21" si="1">+((C19-B19)/B19)*100</f>
        <v>10.344827586206897</v>
      </c>
    </row>
    <row r="20" spans="1:4" x14ac:dyDescent="0.25">
      <c r="A20" s="48" t="s">
        <v>14</v>
      </c>
      <c r="B20" s="43">
        <v>45</v>
      </c>
      <c r="C20" s="43">
        <v>79</v>
      </c>
      <c r="D20" s="49">
        <f t="shared" si="1"/>
        <v>75.555555555555557</v>
      </c>
    </row>
    <row r="21" spans="1:4" x14ac:dyDescent="0.25">
      <c r="A21" s="31" t="s">
        <v>6</v>
      </c>
      <c r="B21" s="13">
        <f>SUM(B18:B20)</f>
        <v>2943</v>
      </c>
      <c r="C21" s="13">
        <f>SUM(C18:C20)</f>
        <v>2471</v>
      </c>
      <c r="D21" s="14">
        <f t="shared" si="1"/>
        <v>-16.038056405028883</v>
      </c>
    </row>
    <row r="22" spans="1:4" ht="6.95" customHeight="1" x14ac:dyDescent="0.25">
      <c r="A22" s="32"/>
      <c r="B22" s="15"/>
      <c r="C22" s="15"/>
      <c r="D22" s="16"/>
    </row>
    <row r="23" spans="1:4" ht="20.100000000000001" customHeight="1" x14ac:dyDescent="0.25">
      <c r="A23" s="101" t="s">
        <v>24</v>
      </c>
      <c r="B23" s="101"/>
      <c r="C23" s="101"/>
      <c r="D23" s="101"/>
    </row>
    <row r="24" spans="1:4" ht="20.100000000000001" customHeight="1" x14ac:dyDescent="0.25">
      <c r="A24" s="44" t="s">
        <v>20</v>
      </c>
      <c r="B24" s="55">
        <v>0</v>
      </c>
      <c r="C24" s="55">
        <v>0</v>
      </c>
      <c r="D24" s="56"/>
    </row>
    <row r="25" spans="1:4" ht="20.100000000000001" customHeight="1" x14ac:dyDescent="0.25">
      <c r="A25" s="45" t="s">
        <v>21</v>
      </c>
      <c r="B25" s="43">
        <v>2</v>
      </c>
      <c r="C25" s="43">
        <v>0</v>
      </c>
      <c r="D25" s="49"/>
    </row>
    <row r="26" spans="1:4" ht="20.100000000000001" customHeight="1" x14ac:dyDescent="0.25">
      <c r="A26" s="4" t="s">
        <v>26</v>
      </c>
      <c r="B26" s="17">
        <f>SUM(B24:B25)</f>
        <v>2</v>
      </c>
      <c r="C26" s="17">
        <f>SUM(C24:C25)</f>
        <v>0</v>
      </c>
      <c r="D26" s="14">
        <f t="shared" ref="D26" si="2">+((C26-B26)/B26)*100</f>
        <v>-100</v>
      </c>
    </row>
    <row r="27" spans="1:4" ht="21" customHeight="1" x14ac:dyDescent="0.25">
      <c r="A27" s="102" t="s">
        <v>7</v>
      </c>
      <c r="B27" s="96"/>
      <c r="C27" s="96"/>
      <c r="D27" s="97"/>
    </row>
    <row r="28" spans="1:4" ht="20.100000000000001" customHeight="1" x14ac:dyDescent="0.25">
      <c r="A28" s="1" t="s">
        <v>16</v>
      </c>
      <c r="B28" s="55">
        <v>18127</v>
      </c>
      <c r="C28" s="55">
        <v>4748</v>
      </c>
      <c r="D28" s="56">
        <f t="shared" ref="D28:D30" si="3">+((C28-B28)/B28)*100</f>
        <v>-73.807028189992835</v>
      </c>
    </row>
    <row r="29" spans="1:4" ht="20.100000000000001" customHeight="1" x14ac:dyDescent="0.25">
      <c r="A29" s="2" t="s">
        <v>8</v>
      </c>
      <c r="B29" s="43">
        <v>171071</v>
      </c>
      <c r="C29" s="43">
        <v>199991</v>
      </c>
      <c r="D29" s="49">
        <f t="shared" si="3"/>
        <v>16.905261558066535</v>
      </c>
    </row>
    <row r="30" spans="1:4" ht="20.100000000000001" customHeight="1" x14ac:dyDescent="0.25">
      <c r="A30" s="4" t="s">
        <v>27</v>
      </c>
      <c r="B30" s="50">
        <f>SUM(B28:B29)</f>
        <v>189198</v>
      </c>
      <c r="C30" s="50">
        <f>SUM(C28:C29)</f>
        <v>204739</v>
      </c>
      <c r="D30" s="51">
        <f t="shared" si="3"/>
        <v>8.2141460269136033</v>
      </c>
    </row>
    <row r="31" spans="1:4" ht="6" customHeight="1" x14ac:dyDescent="0.25">
      <c r="A31" s="5"/>
      <c r="B31" s="18"/>
      <c r="C31" s="18"/>
      <c r="D31" s="16"/>
    </row>
    <row r="32" spans="1:4" ht="21.95" customHeight="1" x14ac:dyDescent="0.25">
      <c r="A32" s="98" t="s">
        <v>28</v>
      </c>
      <c r="B32" s="99"/>
      <c r="C32" s="99"/>
      <c r="D32" s="100"/>
    </row>
    <row r="33" spans="1:4" ht="21.95" customHeight="1" x14ac:dyDescent="0.25">
      <c r="A33" s="8" t="s">
        <v>64</v>
      </c>
      <c r="B33" s="19">
        <v>277</v>
      </c>
      <c r="C33" s="19">
        <v>338</v>
      </c>
      <c r="D33" s="12">
        <f t="shared" ref="D33:D34" si="4">+((C33-B33)/B33)*100</f>
        <v>22.021660649819495</v>
      </c>
    </row>
    <row r="34" spans="1:4" ht="21.95" customHeight="1" x14ac:dyDescent="0.25">
      <c r="A34" s="8" t="s">
        <v>65</v>
      </c>
      <c r="B34" s="19">
        <v>273</v>
      </c>
      <c r="C34" s="19">
        <v>330</v>
      </c>
      <c r="D34" s="12">
        <f t="shared" si="4"/>
        <v>20.87912087912088</v>
      </c>
    </row>
    <row r="35" spans="1:4" ht="8.1" customHeight="1" x14ac:dyDescent="0.25">
      <c r="A35" s="7"/>
      <c r="B35" s="20"/>
      <c r="C35" s="20"/>
      <c r="D35" s="16"/>
    </row>
    <row r="36" spans="1:4" x14ac:dyDescent="0.25">
      <c r="A36" s="89" t="s">
        <v>17</v>
      </c>
      <c r="B36" s="90"/>
      <c r="C36" s="90"/>
      <c r="D36" s="91"/>
    </row>
    <row r="37" spans="1:4" x14ac:dyDescent="0.25">
      <c r="A37" s="92"/>
      <c r="B37" s="93"/>
      <c r="C37" s="93"/>
      <c r="D37" s="94"/>
    </row>
    <row r="38" spans="1:4" x14ac:dyDescent="0.25">
      <c r="A38" s="33" t="s">
        <v>18</v>
      </c>
      <c r="B38" s="21">
        <v>127</v>
      </c>
      <c r="C38" s="21">
        <v>116</v>
      </c>
      <c r="D38" s="12">
        <f t="shared" ref="D38:D39" si="5">+((C38-B38)/B38)*100</f>
        <v>-8.6614173228346463</v>
      </c>
    </row>
    <row r="39" spans="1:4" x14ac:dyDescent="0.25">
      <c r="A39" s="22" t="s">
        <v>9</v>
      </c>
      <c r="B39" s="22">
        <f>SUM(B38)</f>
        <v>127</v>
      </c>
      <c r="C39" s="22">
        <f>SUM(C38)</f>
        <v>116</v>
      </c>
      <c r="D39" s="14">
        <f t="shared" si="5"/>
        <v>-8.6614173228346463</v>
      </c>
    </row>
    <row r="40" spans="1:4" ht="6" customHeight="1" x14ac:dyDescent="0.25">
      <c r="A40" s="23"/>
      <c r="B40" s="23"/>
      <c r="C40" s="23"/>
      <c r="D40" s="16"/>
    </row>
    <row r="41" spans="1:4" x14ac:dyDescent="0.25">
      <c r="A41" s="3" t="s">
        <v>10</v>
      </c>
      <c r="B41" s="11">
        <v>1437</v>
      </c>
      <c r="C41" s="11">
        <v>1485</v>
      </c>
      <c r="D41" s="12">
        <f t="shared" ref="D41" si="6">+((C41-B41)/B41)*100</f>
        <v>3.3402922755741122</v>
      </c>
    </row>
    <row r="42" spans="1:4" x14ac:dyDescent="0.25">
      <c r="A42" s="24" t="s">
        <v>31</v>
      </c>
      <c r="B42" s="25"/>
      <c r="C42" s="73"/>
      <c r="D42" s="25"/>
    </row>
    <row r="70" spans="1:4" x14ac:dyDescent="0.25">
      <c r="A70" s="88" t="s">
        <v>78</v>
      </c>
      <c r="B70" s="88"/>
      <c r="C70" s="88"/>
      <c r="D70" s="88"/>
    </row>
    <row r="71" spans="1:4" x14ac:dyDescent="0.25">
      <c r="A71" s="88" t="s">
        <v>69</v>
      </c>
      <c r="B71" s="88"/>
      <c r="C71" s="88"/>
      <c r="D71" s="88"/>
    </row>
    <row r="73" spans="1:4" ht="15.75" customHeight="1" x14ac:dyDescent="0.25">
      <c r="A73" s="103" t="s">
        <v>70</v>
      </c>
      <c r="B73" s="9" t="s">
        <v>49</v>
      </c>
      <c r="C73" s="9" t="s">
        <v>68</v>
      </c>
      <c r="D73" s="9" t="s">
        <v>22</v>
      </c>
    </row>
    <row r="74" spans="1:4" x14ac:dyDescent="0.25">
      <c r="A74" s="104"/>
      <c r="B74" s="10" t="s">
        <v>0</v>
      </c>
      <c r="C74" s="10" t="s">
        <v>0</v>
      </c>
      <c r="D74" s="10" t="s">
        <v>23</v>
      </c>
    </row>
    <row r="75" spans="1:4" ht="15.75" x14ac:dyDescent="0.25">
      <c r="A75" s="53" t="s">
        <v>71</v>
      </c>
      <c r="B75" s="76">
        <v>62.2</v>
      </c>
      <c r="C75" s="77">
        <v>55.917312661498705</v>
      </c>
      <c r="D75" s="78">
        <f t="shared" ref="D75:D80" si="7">+((C75-B75)/B75)*100</f>
        <v>-10.100783502413661</v>
      </c>
    </row>
    <row r="76" spans="1:4" ht="15.75" x14ac:dyDescent="0.25">
      <c r="A76" s="53" t="s">
        <v>72</v>
      </c>
      <c r="B76" s="75">
        <v>2296</v>
      </c>
      <c r="C76" s="75">
        <v>2164</v>
      </c>
      <c r="D76" s="78">
        <f t="shared" si="7"/>
        <v>-5.7491289198606275</v>
      </c>
    </row>
    <row r="77" spans="1:4" ht="15.75" x14ac:dyDescent="0.25">
      <c r="A77" s="53" t="s">
        <v>73</v>
      </c>
      <c r="B77" s="76">
        <v>8.4</v>
      </c>
      <c r="C77" s="77">
        <v>6.5575757575757576</v>
      </c>
      <c r="D77" s="78">
        <f t="shared" si="7"/>
        <v>-21.933621933621936</v>
      </c>
    </row>
    <row r="78" spans="1:4" ht="15.75" x14ac:dyDescent="0.25">
      <c r="A78" s="53" t="s">
        <v>74</v>
      </c>
      <c r="B78" s="76">
        <v>5.8</v>
      </c>
      <c r="C78" s="77">
        <v>7.0212765957446805</v>
      </c>
      <c r="D78" s="78">
        <f t="shared" si="7"/>
        <v>21.056493030080702</v>
      </c>
    </row>
    <row r="79" spans="1:4" ht="15.75" x14ac:dyDescent="0.25">
      <c r="A79" s="53" t="s">
        <v>75</v>
      </c>
      <c r="B79" s="76">
        <v>23</v>
      </c>
      <c r="C79" s="75">
        <v>16</v>
      </c>
      <c r="D79" s="78">
        <f t="shared" si="7"/>
        <v>-30.434782608695656</v>
      </c>
    </row>
    <row r="80" spans="1:4" ht="15.75" x14ac:dyDescent="0.25">
      <c r="A80" s="53" t="s">
        <v>76</v>
      </c>
      <c r="B80" s="76">
        <v>8.4</v>
      </c>
      <c r="C80" s="77">
        <v>4.8484848484848486</v>
      </c>
      <c r="D80" s="78">
        <f t="shared" si="7"/>
        <v>-42.279942279942276</v>
      </c>
    </row>
    <row r="81" spans="1:3" ht="15.75" x14ac:dyDescent="0.25">
      <c r="A81" s="74" t="s">
        <v>77</v>
      </c>
    </row>
    <row r="83" spans="1:3" x14ac:dyDescent="0.25">
      <c r="C83" s="6"/>
    </row>
    <row r="84" spans="1:3" x14ac:dyDescent="0.25">
      <c r="C84" s="6"/>
    </row>
    <row r="85" spans="1:3" x14ac:dyDescent="0.25">
      <c r="C85" s="6"/>
    </row>
    <row r="86" spans="1:3" x14ac:dyDescent="0.25">
      <c r="C86" s="6"/>
    </row>
    <row r="87" spans="1:3" x14ac:dyDescent="0.25">
      <c r="C87" s="6"/>
    </row>
    <row r="88" spans="1:3" x14ac:dyDescent="0.25">
      <c r="C88" s="6"/>
    </row>
    <row r="89" spans="1:3" x14ac:dyDescent="0.25">
      <c r="C89" s="6"/>
    </row>
    <row r="90" spans="1:3" x14ac:dyDescent="0.25">
      <c r="C90" s="6"/>
    </row>
    <row r="91" spans="1:3" x14ac:dyDescent="0.25">
      <c r="C91" s="6"/>
    </row>
    <row r="105" spans="1:4" x14ac:dyDescent="0.25">
      <c r="A105" s="86" t="s">
        <v>60</v>
      </c>
      <c r="B105" s="86"/>
      <c r="C105" s="86"/>
      <c r="D105" s="86"/>
    </row>
    <row r="106" spans="1:4" x14ac:dyDescent="0.25">
      <c r="A106" s="88" t="s">
        <v>67</v>
      </c>
      <c r="B106" s="88"/>
      <c r="C106" s="88"/>
      <c r="D106" s="88"/>
    </row>
    <row r="108" spans="1:4" x14ac:dyDescent="0.25">
      <c r="A108" s="87" t="s">
        <v>51</v>
      </c>
      <c r="B108" s="62" t="s">
        <v>49</v>
      </c>
      <c r="C108" s="62" t="s">
        <v>68</v>
      </c>
      <c r="D108" s="67" t="s">
        <v>22</v>
      </c>
    </row>
    <row r="109" spans="1:4" x14ac:dyDescent="0.25">
      <c r="A109" s="87"/>
      <c r="B109" s="63" t="s">
        <v>52</v>
      </c>
      <c r="C109" s="63" t="s">
        <v>52</v>
      </c>
      <c r="D109" s="68" t="s">
        <v>23</v>
      </c>
    </row>
    <row r="110" spans="1:4" ht="15.75" x14ac:dyDescent="0.25">
      <c r="A110" s="53" t="s">
        <v>54</v>
      </c>
      <c r="B110" s="54">
        <v>137337110.59</v>
      </c>
      <c r="C110" s="54">
        <v>139241028.46000001</v>
      </c>
      <c r="D110" s="49">
        <f t="shared" ref="D110:D117" si="8">+((C110-B110)/B110)*100</f>
        <v>1.3863098341160496</v>
      </c>
    </row>
    <row r="111" spans="1:4" ht="15.75" x14ac:dyDescent="0.25">
      <c r="A111" s="53" t="s">
        <v>55</v>
      </c>
      <c r="B111" s="54">
        <v>33221295.949999999</v>
      </c>
      <c r="C111" s="54">
        <v>27744467.109999999</v>
      </c>
      <c r="D111" s="49">
        <f t="shared" si="8"/>
        <v>-16.485897624954031</v>
      </c>
    </row>
    <row r="112" spans="1:4" ht="15.75" x14ac:dyDescent="0.25">
      <c r="A112" s="53" t="s">
        <v>56</v>
      </c>
      <c r="B112" s="54">
        <v>17423206.559999999</v>
      </c>
      <c r="C112" s="54">
        <v>8558114.2899999991</v>
      </c>
      <c r="D112" s="49">
        <f t="shared" si="8"/>
        <v>-50.880945705782878</v>
      </c>
    </row>
    <row r="113" spans="1:4" ht="15.75" x14ac:dyDescent="0.25">
      <c r="A113" s="53" t="s">
        <v>57</v>
      </c>
      <c r="B113" s="54"/>
      <c r="C113" s="54">
        <v>524100</v>
      </c>
      <c r="D113" s="49"/>
    </row>
    <row r="114" spans="1:4" ht="15.75" x14ac:dyDescent="0.25">
      <c r="A114" s="53" t="s">
        <v>58</v>
      </c>
      <c r="B114" s="54">
        <v>108900</v>
      </c>
      <c r="C114" s="54">
        <v>108900</v>
      </c>
      <c r="D114" s="49">
        <f t="shared" si="8"/>
        <v>0</v>
      </c>
    </row>
    <row r="115" spans="1:4" ht="15.75" x14ac:dyDescent="0.25">
      <c r="A115" s="53" t="s">
        <v>66</v>
      </c>
      <c r="B115" s="54">
        <v>65532957.450000003</v>
      </c>
      <c r="C115" s="54">
        <v>65532957.450000003</v>
      </c>
      <c r="D115" s="49">
        <f t="shared" si="8"/>
        <v>0</v>
      </c>
    </row>
    <row r="116" spans="1:4" ht="15.75" x14ac:dyDescent="0.25">
      <c r="A116" s="53" t="s">
        <v>59</v>
      </c>
      <c r="B116" s="54">
        <v>634619.56999999995</v>
      </c>
      <c r="C116" s="54">
        <v>693503.21</v>
      </c>
      <c r="D116" s="49">
        <f t="shared" si="8"/>
        <v>9.2785729882234822</v>
      </c>
    </row>
    <row r="117" spans="1:4" ht="15.75" x14ac:dyDescent="0.25">
      <c r="A117" s="64" t="s">
        <v>61</v>
      </c>
      <c r="B117" s="65">
        <f>SUM(B110:B116)</f>
        <v>254258090.12</v>
      </c>
      <c r="C117" s="65">
        <f>SUM(C110:C116)</f>
        <v>242403070.52000001</v>
      </c>
      <c r="D117" s="66">
        <f t="shared" si="8"/>
        <v>-4.6625928773416341</v>
      </c>
    </row>
  </sheetData>
  <mergeCells count="16">
    <mergeCell ref="A105:D105"/>
    <mergeCell ref="A108:A109"/>
    <mergeCell ref="A106:D106"/>
    <mergeCell ref="A36:D37"/>
    <mergeCell ref="A1:C1"/>
    <mergeCell ref="A2:D2"/>
    <mergeCell ref="A4:D4"/>
    <mergeCell ref="A5:D5"/>
    <mergeCell ref="A9:D9"/>
    <mergeCell ref="A32:D32"/>
    <mergeCell ref="A23:D23"/>
    <mergeCell ref="A27:D27"/>
    <mergeCell ref="A17:D17"/>
    <mergeCell ref="A70:D70"/>
    <mergeCell ref="A71:D71"/>
    <mergeCell ref="A73:A7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7"/>
  <sheetViews>
    <sheetView topLeftCell="A38" zoomScaleNormal="100" workbookViewId="0">
      <selection activeCell="C133" sqref="C133"/>
    </sheetView>
  </sheetViews>
  <sheetFormatPr baseColWidth="10" defaultColWidth="11.42578125" defaultRowHeight="15" x14ac:dyDescent="0.25"/>
  <cols>
    <col min="1" max="1" width="21.85546875" customWidth="1"/>
    <col min="2" max="2" width="38.28515625" customWidth="1"/>
    <col min="3" max="3" width="15.140625" customWidth="1"/>
    <col min="4" max="4" width="5.5703125" customWidth="1"/>
  </cols>
  <sheetData>
    <row r="2" spans="1:5" x14ac:dyDescent="0.25">
      <c r="A2" s="34" t="s">
        <v>34</v>
      </c>
      <c r="B2" s="34" t="s">
        <v>35</v>
      </c>
      <c r="C2" s="35" t="s">
        <v>36</v>
      </c>
      <c r="D2" s="36" t="s">
        <v>37</v>
      </c>
    </row>
    <row r="3" spans="1:5" x14ac:dyDescent="0.25">
      <c r="A3" s="37" t="s">
        <v>32</v>
      </c>
      <c r="B3" s="38" t="s">
        <v>11</v>
      </c>
      <c r="C3" s="39">
        <v>0</v>
      </c>
      <c r="D3" s="34">
        <v>2024</v>
      </c>
      <c r="E3" t="s">
        <v>63</v>
      </c>
    </row>
    <row r="4" spans="1:5" x14ac:dyDescent="0.25">
      <c r="A4" s="37" t="s">
        <v>32</v>
      </c>
      <c r="B4" s="34" t="s">
        <v>1</v>
      </c>
      <c r="C4" s="40">
        <v>0</v>
      </c>
      <c r="D4" s="34">
        <v>2024</v>
      </c>
      <c r="E4" t="s">
        <v>63</v>
      </c>
    </row>
    <row r="5" spans="1:5" x14ac:dyDescent="0.25">
      <c r="A5" s="37" t="s">
        <v>32</v>
      </c>
      <c r="B5" s="34" t="s">
        <v>19</v>
      </c>
      <c r="C5" s="39">
        <v>1477</v>
      </c>
      <c r="D5" s="34">
        <v>2024</v>
      </c>
      <c r="E5" t="s">
        <v>63</v>
      </c>
    </row>
    <row r="6" spans="1:5" x14ac:dyDescent="0.25">
      <c r="A6" s="37" t="s">
        <v>32</v>
      </c>
      <c r="B6" s="34" t="s">
        <v>12</v>
      </c>
      <c r="C6" s="39">
        <v>2603</v>
      </c>
      <c r="D6" s="34">
        <v>2024</v>
      </c>
      <c r="E6" t="s">
        <v>63</v>
      </c>
    </row>
    <row r="7" spans="1:5" x14ac:dyDescent="0.25">
      <c r="A7" s="37" t="s">
        <v>32</v>
      </c>
      <c r="B7" s="34" t="s">
        <v>2</v>
      </c>
      <c r="C7" s="39">
        <v>2149</v>
      </c>
      <c r="D7" s="34">
        <v>2024</v>
      </c>
      <c r="E7" t="s">
        <v>63</v>
      </c>
    </row>
    <row r="8" spans="1:5" x14ac:dyDescent="0.25">
      <c r="A8" s="37" t="s">
        <v>32</v>
      </c>
      <c r="B8" s="34" t="s">
        <v>33</v>
      </c>
      <c r="C8" s="40">
        <f>SUM(C3:C7)</f>
        <v>6229</v>
      </c>
      <c r="D8" s="34">
        <v>2024</v>
      </c>
      <c r="E8" t="s">
        <v>63</v>
      </c>
    </row>
    <row r="9" spans="1:5" x14ac:dyDescent="0.25">
      <c r="A9" s="37" t="s">
        <v>38</v>
      </c>
      <c r="B9" s="41" t="s">
        <v>4</v>
      </c>
      <c r="C9" s="40">
        <v>2264</v>
      </c>
      <c r="D9" s="34">
        <v>2024</v>
      </c>
      <c r="E9" t="s">
        <v>63</v>
      </c>
    </row>
    <row r="10" spans="1:5" x14ac:dyDescent="0.25">
      <c r="A10" s="37" t="s">
        <v>38</v>
      </c>
      <c r="B10" s="41" t="s">
        <v>5</v>
      </c>
      <c r="C10" s="40">
        <v>128</v>
      </c>
      <c r="D10" s="34">
        <v>2024</v>
      </c>
      <c r="E10" t="s">
        <v>63</v>
      </c>
    </row>
    <row r="11" spans="1:5" x14ac:dyDescent="0.25">
      <c r="A11" s="37" t="s">
        <v>38</v>
      </c>
      <c r="B11" s="41" t="s">
        <v>14</v>
      </c>
      <c r="C11" s="40">
        <v>79</v>
      </c>
      <c r="D11" s="34">
        <v>2024</v>
      </c>
      <c r="E11" t="s">
        <v>63</v>
      </c>
    </row>
    <row r="12" spans="1:5" x14ac:dyDescent="0.25">
      <c r="A12" s="37" t="s">
        <v>38</v>
      </c>
      <c r="B12" s="41" t="s">
        <v>33</v>
      </c>
      <c r="C12" s="40">
        <f>SUM(C9:C11)</f>
        <v>2471</v>
      </c>
      <c r="D12" s="34">
        <v>2024</v>
      </c>
      <c r="E12" t="s">
        <v>63</v>
      </c>
    </row>
    <row r="13" spans="1:5" x14ac:dyDescent="0.25">
      <c r="A13" s="37" t="s">
        <v>39</v>
      </c>
      <c r="B13" s="41" t="s">
        <v>40</v>
      </c>
      <c r="C13" s="40">
        <v>0</v>
      </c>
      <c r="D13" s="34">
        <v>2024</v>
      </c>
      <c r="E13" t="s">
        <v>63</v>
      </c>
    </row>
    <row r="14" spans="1:5" x14ac:dyDescent="0.25">
      <c r="A14" s="37" t="s">
        <v>39</v>
      </c>
      <c r="B14" s="41" t="s">
        <v>41</v>
      </c>
      <c r="C14" s="40">
        <v>0</v>
      </c>
      <c r="D14" s="34">
        <v>2024</v>
      </c>
      <c r="E14" t="s">
        <v>63</v>
      </c>
    </row>
    <row r="15" spans="1:5" x14ac:dyDescent="0.25">
      <c r="A15" s="37" t="s">
        <v>42</v>
      </c>
      <c r="B15" s="41" t="s">
        <v>43</v>
      </c>
      <c r="C15" s="40">
        <v>4748</v>
      </c>
      <c r="D15" s="34">
        <v>2024</v>
      </c>
      <c r="E15" t="s">
        <v>63</v>
      </c>
    </row>
    <row r="16" spans="1:5" x14ac:dyDescent="0.25">
      <c r="A16" s="37" t="s">
        <v>42</v>
      </c>
      <c r="B16" s="41" t="s">
        <v>8</v>
      </c>
      <c r="C16" s="40">
        <v>199991</v>
      </c>
      <c r="D16" s="34">
        <v>2024</v>
      </c>
      <c r="E16" t="s">
        <v>63</v>
      </c>
    </row>
    <row r="17" spans="1:5" x14ac:dyDescent="0.25">
      <c r="A17" s="37" t="s">
        <v>42</v>
      </c>
      <c r="B17" s="41" t="s">
        <v>33</v>
      </c>
      <c r="C17" s="80">
        <f>SUM(C15:C16)</f>
        <v>204739</v>
      </c>
      <c r="D17" s="34">
        <v>2024</v>
      </c>
      <c r="E17" t="s">
        <v>63</v>
      </c>
    </row>
    <row r="18" spans="1:5" x14ac:dyDescent="0.25">
      <c r="A18" s="37" t="s">
        <v>44</v>
      </c>
      <c r="B18" s="41" t="s">
        <v>48</v>
      </c>
      <c r="C18" s="70">
        <v>338</v>
      </c>
      <c r="D18" s="34">
        <v>2024</v>
      </c>
      <c r="E18" t="s">
        <v>63</v>
      </c>
    </row>
    <row r="19" spans="1:5" x14ac:dyDescent="0.25">
      <c r="A19" s="37" t="s">
        <v>44</v>
      </c>
      <c r="B19" s="41" t="s">
        <v>30</v>
      </c>
      <c r="C19" s="70">
        <v>330</v>
      </c>
      <c r="D19" s="34">
        <v>2024</v>
      </c>
      <c r="E19" t="s">
        <v>63</v>
      </c>
    </row>
    <row r="20" spans="1:5" x14ac:dyDescent="0.25">
      <c r="A20" s="37" t="s">
        <v>45</v>
      </c>
      <c r="B20" s="41" t="s">
        <v>17</v>
      </c>
      <c r="C20" s="69">
        <v>116</v>
      </c>
      <c r="D20" s="34">
        <v>2024</v>
      </c>
      <c r="E20" t="s">
        <v>63</v>
      </c>
    </row>
    <row r="21" spans="1:5" x14ac:dyDescent="0.25">
      <c r="A21" s="37" t="s">
        <v>46</v>
      </c>
      <c r="B21" s="41" t="s">
        <v>47</v>
      </c>
      <c r="C21" s="69">
        <v>1485</v>
      </c>
      <c r="D21" s="34">
        <v>2024</v>
      </c>
      <c r="E21" t="s">
        <v>63</v>
      </c>
    </row>
    <row r="22" spans="1:5" x14ac:dyDescent="0.25">
      <c r="A22" s="37"/>
      <c r="B22" s="41"/>
      <c r="C22" s="69"/>
      <c r="D22" s="34"/>
    </row>
    <row r="23" spans="1:5" ht="20.100000000000001" customHeight="1" x14ac:dyDescent="0.25">
      <c r="A23" s="34" t="s">
        <v>34</v>
      </c>
      <c r="B23" s="37" t="s">
        <v>80</v>
      </c>
      <c r="C23" s="69" t="s">
        <v>81</v>
      </c>
      <c r="D23" s="34">
        <v>2024</v>
      </c>
      <c r="E23" t="s">
        <v>63</v>
      </c>
    </row>
    <row r="24" spans="1:5" ht="15.75" x14ac:dyDescent="0.25">
      <c r="A24" s="37" t="s">
        <v>44</v>
      </c>
      <c r="B24" s="82" t="s">
        <v>71</v>
      </c>
      <c r="C24" s="83">
        <v>55.917312661498705</v>
      </c>
      <c r="D24" s="34">
        <v>2024</v>
      </c>
      <c r="E24" t="s">
        <v>63</v>
      </c>
    </row>
    <row r="25" spans="1:5" ht="15.75" x14ac:dyDescent="0.25">
      <c r="A25" s="37" t="s">
        <v>44</v>
      </c>
      <c r="B25" s="82" t="s">
        <v>72</v>
      </c>
      <c r="C25" s="84">
        <v>2164</v>
      </c>
      <c r="D25" s="34">
        <v>2024</v>
      </c>
      <c r="E25" t="s">
        <v>63</v>
      </c>
    </row>
    <row r="26" spans="1:5" ht="15.75" x14ac:dyDescent="0.25">
      <c r="A26" s="37" t="s">
        <v>44</v>
      </c>
      <c r="B26" s="82" t="s">
        <v>73</v>
      </c>
      <c r="C26" s="83">
        <v>6.5575757575757576</v>
      </c>
      <c r="D26" s="34">
        <v>2024</v>
      </c>
      <c r="E26" t="s">
        <v>63</v>
      </c>
    </row>
    <row r="27" spans="1:5" ht="15.75" x14ac:dyDescent="0.25">
      <c r="A27" s="37" t="s">
        <v>44</v>
      </c>
      <c r="B27" s="82" t="s">
        <v>74</v>
      </c>
      <c r="C27" s="83">
        <v>7.0212765957446805</v>
      </c>
      <c r="D27" s="34">
        <v>2024</v>
      </c>
      <c r="E27" t="s">
        <v>63</v>
      </c>
    </row>
    <row r="28" spans="1:5" ht="15.75" x14ac:dyDescent="0.25">
      <c r="A28" s="37" t="s">
        <v>44</v>
      </c>
      <c r="B28" s="82" t="s">
        <v>75</v>
      </c>
      <c r="C28" s="84">
        <v>16</v>
      </c>
      <c r="D28" s="34">
        <v>2024</v>
      </c>
      <c r="E28" t="s">
        <v>63</v>
      </c>
    </row>
    <row r="29" spans="1:5" ht="15.75" x14ac:dyDescent="0.25">
      <c r="A29" s="37" t="s">
        <v>44</v>
      </c>
      <c r="B29" s="82" t="s">
        <v>76</v>
      </c>
      <c r="C29" s="83">
        <v>4.8484848484848486</v>
      </c>
      <c r="D29" s="34">
        <v>2024</v>
      </c>
      <c r="E29" t="s">
        <v>63</v>
      </c>
    </row>
    <row r="30" spans="1:5" x14ac:dyDescent="0.25">
      <c r="A30" s="37"/>
      <c r="B30" s="41"/>
      <c r="C30" s="69"/>
      <c r="D30" s="34"/>
    </row>
    <row r="32" spans="1:5" x14ac:dyDescent="0.25">
      <c r="A32" s="34" t="s">
        <v>34</v>
      </c>
      <c r="B32" s="34" t="s">
        <v>35</v>
      </c>
      <c r="C32" s="35" t="s">
        <v>36</v>
      </c>
      <c r="D32" s="36" t="s">
        <v>37</v>
      </c>
    </row>
    <row r="33" spans="1:5" x14ac:dyDescent="0.25">
      <c r="A33" s="37" t="s">
        <v>32</v>
      </c>
      <c r="B33" s="38" t="s">
        <v>11</v>
      </c>
      <c r="C33" s="39">
        <v>20738</v>
      </c>
      <c r="D33" s="34">
        <v>2023</v>
      </c>
      <c r="E33" t="s">
        <v>63</v>
      </c>
    </row>
    <row r="34" spans="1:5" x14ac:dyDescent="0.25">
      <c r="A34" s="37" t="s">
        <v>32</v>
      </c>
      <c r="B34" s="34" t="s">
        <v>1</v>
      </c>
      <c r="C34" s="40">
        <f>648+252+43</f>
        <v>943</v>
      </c>
      <c r="D34" s="34">
        <v>2023</v>
      </c>
      <c r="E34" t="s">
        <v>63</v>
      </c>
    </row>
    <row r="35" spans="1:5" x14ac:dyDescent="0.25">
      <c r="A35" s="37" t="s">
        <v>32</v>
      </c>
      <c r="B35" s="34" t="s">
        <v>19</v>
      </c>
      <c r="C35" s="39">
        <v>1340</v>
      </c>
      <c r="D35" s="34">
        <v>2023</v>
      </c>
      <c r="E35" t="s">
        <v>63</v>
      </c>
    </row>
    <row r="36" spans="1:5" x14ac:dyDescent="0.25">
      <c r="A36" s="37" t="s">
        <v>32</v>
      </c>
      <c r="B36" s="34" t="s">
        <v>12</v>
      </c>
      <c r="C36" s="39">
        <v>3245</v>
      </c>
      <c r="D36" s="34">
        <v>2023</v>
      </c>
      <c r="E36" t="s">
        <v>63</v>
      </c>
    </row>
    <row r="37" spans="1:5" x14ac:dyDescent="0.25">
      <c r="A37" s="37" t="s">
        <v>32</v>
      </c>
      <c r="B37" s="34" t="s">
        <v>2</v>
      </c>
      <c r="C37" s="39">
        <v>1761</v>
      </c>
      <c r="D37" s="34">
        <v>2023</v>
      </c>
      <c r="E37" t="s">
        <v>63</v>
      </c>
    </row>
    <row r="38" spans="1:5" x14ac:dyDescent="0.25">
      <c r="A38" s="37" t="s">
        <v>32</v>
      </c>
      <c r="B38" s="34" t="s">
        <v>33</v>
      </c>
      <c r="C38" s="40">
        <f>SUM(C33:C37)</f>
        <v>28027</v>
      </c>
      <c r="D38" s="34">
        <v>2023</v>
      </c>
      <c r="E38" t="s">
        <v>63</v>
      </c>
    </row>
    <row r="39" spans="1:5" x14ac:dyDescent="0.25">
      <c r="A39" s="37" t="s">
        <v>38</v>
      </c>
      <c r="B39" s="41" t="s">
        <v>4</v>
      </c>
      <c r="C39" s="40">
        <v>2781</v>
      </c>
      <c r="D39" s="34">
        <v>2023</v>
      </c>
      <c r="E39" t="s">
        <v>63</v>
      </c>
    </row>
    <row r="40" spans="1:5" x14ac:dyDescent="0.25">
      <c r="A40" s="37" t="s">
        <v>38</v>
      </c>
      <c r="B40" s="41" t="s">
        <v>5</v>
      </c>
      <c r="C40" s="40">
        <v>116</v>
      </c>
      <c r="D40" s="34">
        <v>2023</v>
      </c>
      <c r="E40" t="s">
        <v>63</v>
      </c>
    </row>
    <row r="41" spans="1:5" x14ac:dyDescent="0.25">
      <c r="A41" s="37" t="s">
        <v>38</v>
      </c>
      <c r="B41" s="41" t="s">
        <v>14</v>
      </c>
      <c r="C41" s="40">
        <v>45</v>
      </c>
      <c r="D41" s="34">
        <v>2023</v>
      </c>
      <c r="E41" t="s">
        <v>63</v>
      </c>
    </row>
    <row r="42" spans="1:5" x14ac:dyDescent="0.25">
      <c r="A42" s="37" t="s">
        <v>38</v>
      </c>
      <c r="B42" s="41" t="s">
        <v>33</v>
      </c>
      <c r="C42" s="40">
        <f>SUM(C39:C41)</f>
        <v>2942</v>
      </c>
      <c r="D42" s="34">
        <v>2023</v>
      </c>
      <c r="E42" t="s">
        <v>63</v>
      </c>
    </row>
    <row r="43" spans="1:5" x14ac:dyDescent="0.25">
      <c r="A43" s="37" t="s">
        <v>39</v>
      </c>
      <c r="B43" s="41" t="s">
        <v>40</v>
      </c>
      <c r="C43" s="40">
        <v>0</v>
      </c>
      <c r="D43" s="34">
        <v>2023</v>
      </c>
      <c r="E43" t="s">
        <v>63</v>
      </c>
    </row>
    <row r="44" spans="1:5" x14ac:dyDescent="0.25">
      <c r="A44" s="37" t="s">
        <v>39</v>
      </c>
      <c r="B44" s="41" t="s">
        <v>41</v>
      </c>
      <c r="C44" s="40">
        <v>2</v>
      </c>
      <c r="D44" s="34">
        <v>2023</v>
      </c>
      <c r="E44" t="s">
        <v>63</v>
      </c>
    </row>
    <row r="45" spans="1:5" x14ac:dyDescent="0.25">
      <c r="A45" s="37" t="s">
        <v>42</v>
      </c>
      <c r="B45" s="41" t="s">
        <v>43</v>
      </c>
      <c r="C45" s="40">
        <v>18127</v>
      </c>
      <c r="D45" s="34">
        <v>2023</v>
      </c>
      <c r="E45" t="s">
        <v>63</v>
      </c>
    </row>
    <row r="46" spans="1:5" x14ac:dyDescent="0.25">
      <c r="A46" s="37" t="s">
        <v>42</v>
      </c>
      <c r="B46" s="41" t="s">
        <v>8</v>
      </c>
      <c r="C46" s="40">
        <v>171071</v>
      </c>
      <c r="D46" s="34">
        <v>2023</v>
      </c>
      <c r="E46" t="s">
        <v>63</v>
      </c>
    </row>
    <row r="47" spans="1:5" x14ac:dyDescent="0.25">
      <c r="A47" s="37" t="s">
        <v>42</v>
      </c>
      <c r="B47" s="41" t="s">
        <v>33</v>
      </c>
      <c r="C47" s="69">
        <f>SUM(C45:C46)</f>
        <v>189198</v>
      </c>
      <c r="D47" s="34">
        <v>2023</v>
      </c>
      <c r="E47" t="s">
        <v>63</v>
      </c>
    </row>
    <row r="48" spans="1:5" x14ac:dyDescent="0.25">
      <c r="A48" s="37" t="s">
        <v>44</v>
      </c>
      <c r="B48" s="41" t="s">
        <v>48</v>
      </c>
      <c r="C48" s="70">
        <v>277</v>
      </c>
      <c r="D48" s="34">
        <v>2023</v>
      </c>
      <c r="E48" t="s">
        <v>63</v>
      </c>
    </row>
    <row r="49" spans="1:5" x14ac:dyDescent="0.25">
      <c r="A49" s="37" t="s">
        <v>44</v>
      </c>
      <c r="B49" s="41" t="s">
        <v>30</v>
      </c>
      <c r="C49" s="70">
        <v>273</v>
      </c>
      <c r="D49" s="34">
        <v>2023</v>
      </c>
      <c r="E49" t="s">
        <v>63</v>
      </c>
    </row>
    <row r="50" spans="1:5" x14ac:dyDescent="0.25">
      <c r="A50" s="37" t="s">
        <v>45</v>
      </c>
      <c r="B50" s="41" t="s">
        <v>17</v>
      </c>
      <c r="C50" s="69">
        <v>127</v>
      </c>
      <c r="D50" s="34">
        <v>2023</v>
      </c>
      <c r="E50" t="s">
        <v>63</v>
      </c>
    </row>
    <row r="51" spans="1:5" x14ac:dyDescent="0.25">
      <c r="A51" s="37" t="s">
        <v>46</v>
      </c>
      <c r="B51" s="41" t="s">
        <v>47</v>
      </c>
      <c r="C51" s="69">
        <v>1437</v>
      </c>
      <c r="D51" s="34">
        <v>2023</v>
      </c>
      <c r="E51" t="s">
        <v>63</v>
      </c>
    </row>
    <row r="54" spans="1:5" x14ac:dyDescent="0.25">
      <c r="A54" s="34" t="s">
        <v>34</v>
      </c>
      <c r="B54" s="37" t="s">
        <v>80</v>
      </c>
      <c r="C54" s="69" t="s">
        <v>81</v>
      </c>
      <c r="D54" s="34">
        <v>2023</v>
      </c>
      <c r="E54" t="s">
        <v>63</v>
      </c>
    </row>
    <row r="55" spans="1:5" ht="15.75" x14ac:dyDescent="0.25">
      <c r="A55" s="37" t="s">
        <v>44</v>
      </c>
      <c r="B55" s="82" t="s">
        <v>71</v>
      </c>
      <c r="C55" s="85">
        <v>62.2</v>
      </c>
      <c r="D55" s="34">
        <v>2023</v>
      </c>
      <c r="E55" t="s">
        <v>63</v>
      </c>
    </row>
    <row r="56" spans="1:5" ht="15.75" x14ac:dyDescent="0.25">
      <c r="A56" s="37" t="s">
        <v>44</v>
      </c>
      <c r="B56" s="82" t="s">
        <v>72</v>
      </c>
      <c r="C56" s="84">
        <v>2296</v>
      </c>
      <c r="D56" s="34">
        <v>2023</v>
      </c>
      <c r="E56" t="s">
        <v>63</v>
      </c>
    </row>
    <row r="57" spans="1:5" ht="15.75" x14ac:dyDescent="0.25">
      <c r="A57" s="37" t="s">
        <v>44</v>
      </c>
      <c r="B57" s="82" t="s">
        <v>73</v>
      </c>
      <c r="C57" s="85">
        <v>8.4</v>
      </c>
      <c r="D57" s="34">
        <v>2023</v>
      </c>
      <c r="E57" t="s">
        <v>63</v>
      </c>
    </row>
    <row r="58" spans="1:5" ht="15.75" x14ac:dyDescent="0.25">
      <c r="A58" s="37" t="s">
        <v>44</v>
      </c>
      <c r="B58" s="82" t="s">
        <v>74</v>
      </c>
      <c r="C58" s="85">
        <v>5.8</v>
      </c>
      <c r="D58" s="34">
        <v>2023</v>
      </c>
      <c r="E58" t="s">
        <v>63</v>
      </c>
    </row>
    <row r="59" spans="1:5" ht="15.75" x14ac:dyDescent="0.25">
      <c r="A59" s="37" t="s">
        <v>44</v>
      </c>
      <c r="B59" s="82" t="s">
        <v>75</v>
      </c>
      <c r="C59" s="85">
        <v>23</v>
      </c>
      <c r="D59" s="34">
        <v>2023</v>
      </c>
      <c r="E59" t="s">
        <v>63</v>
      </c>
    </row>
    <row r="60" spans="1:5" ht="15.75" x14ac:dyDescent="0.25">
      <c r="A60" s="37" t="s">
        <v>44</v>
      </c>
      <c r="B60" s="82" t="s">
        <v>76</v>
      </c>
      <c r="C60" s="85">
        <v>8.4</v>
      </c>
      <c r="D60" s="34">
        <v>2023</v>
      </c>
      <c r="E60" t="s">
        <v>63</v>
      </c>
    </row>
    <row r="63" spans="1:5" x14ac:dyDescent="0.25">
      <c r="A63" s="34" t="s">
        <v>34</v>
      </c>
      <c r="B63" s="34" t="s">
        <v>35</v>
      </c>
      <c r="C63" s="35" t="s">
        <v>36</v>
      </c>
      <c r="D63" s="36" t="s">
        <v>37</v>
      </c>
      <c r="E63" t="s">
        <v>62</v>
      </c>
    </row>
    <row r="64" spans="1:5" x14ac:dyDescent="0.25">
      <c r="A64" s="37" t="s">
        <v>32</v>
      </c>
      <c r="B64" s="38" t="s">
        <v>11</v>
      </c>
      <c r="C64" s="39">
        <v>16246</v>
      </c>
      <c r="D64" s="34">
        <v>2022</v>
      </c>
      <c r="E64" t="s">
        <v>63</v>
      </c>
    </row>
    <row r="65" spans="1:5" x14ac:dyDescent="0.25">
      <c r="A65" s="37" t="s">
        <v>32</v>
      </c>
      <c r="B65" s="34" t="s">
        <v>1</v>
      </c>
      <c r="C65" s="39">
        <v>1369</v>
      </c>
      <c r="D65" s="34">
        <v>2022</v>
      </c>
      <c r="E65" t="s">
        <v>63</v>
      </c>
    </row>
    <row r="66" spans="1:5" x14ac:dyDescent="0.25">
      <c r="A66" s="37" t="s">
        <v>32</v>
      </c>
      <c r="B66" s="34" t="s">
        <v>19</v>
      </c>
      <c r="C66" s="39">
        <v>1236</v>
      </c>
      <c r="D66" s="34">
        <v>2022</v>
      </c>
      <c r="E66" t="s">
        <v>63</v>
      </c>
    </row>
    <row r="67" spans="1:5" x14ac:dyDescent="0.25">
      <c r="A67" s="37" t="s">
        <v>32</v>
      </c>
      <c r="B67" s="34" t="s">
        <v>12</v>
      </c>
      <c r="C67" s="39">
        <v>3677</v>
      </c>
      <c r="D67" s="34">
        <v>2022</v>
      </c>
      <c r="E67" t="s">
        <v>63</v>
      </c>
    </row>
    <row r="68" spans="1:5" x14ac:dyDescent="0.25">
      <c r="A68" s="37" t="s">
        <v>32</v>
      </c>
      <c r="B68" s="34" t="s">
        <v>2</v>
      </c>
      <c r="C68" s="39">
        <v>1869</v>
      </c>
      <c r="D68" s="34">
        <v>2022</v>
      </c>
      <c r="E68" t="s">
        <v>63</v>
      </c>
    </row>
    <row r="69" spans="1:5" x14ac:dyDescent="0.25">
      <c r="A69" s="37" t="s">
        <v>32</v>
      </c>
      <c r="B69" s="34" t="s">
        <v>33</v>
      </c>
      <c r="C69" s="40">
        <f>SUM(C64:C68)</f>
        <v>24397</v>
      </c>
      <c r="D69" s="34">
        <v>2022</v>
      </c>
      <c r="E69" t="s">
        <v>63</v>
      </c>
    </row>
    <row r="70" spans="1:5" x14ac:dyDescent="0.25">
      <c r="A70" s="37" t="s">
        <v>38</v>
      </c>
      <c r="B70" s="41" t="s">
        <v>4</v>
      </c>
      <c r="C70" s="40">
        <v>2417</v>
      </c>
      <c r="D70" s="34">
        <v>2022</v>
      </c>
      <c r="E70" t="s">
        <v>63</v>
      </c>
    </row>
    <row r="71" spans="1:5" x14ac:dyDescent="0.25">
      <c r="A71" s="37" t="s">
        <v>38</v>
      </c>
      <c r="B71" s="41" t="s">
        <v>5</v>
      </c>
      <c r="C71" s="40">
        <v>134</v>
      </c>
      <c r="D71" s="34">
        <v>2022</v>
      </c>
      <c r="E71" t="s">
        <v>63</v>
      </c>
    </row>
    <row r="72" spans="1:5" x14ac:dyDescent="0.25">
      <c r="A72" s="37" t="s">
        <v>38</v>
      </c>
      <c r="B72" s="41" t="s">
        <v>14</v>
      </c>
      <c r="C72" s="40">
        <v>43</v>
      </c>
      <c r="D72" s="34">
        <v>2022</v>
      </c>
      <c r="E72" t="s">
        <v>63</v>
      </c>
    </row>
    <row r="73" spans="1:5" x14ac:dyDescent="0.25">
      <c r="A73" s="37" t="s">
        <v>38</v>
      </c>
      <c r="B73" s="41" t="s">
        <v>33</v>
      </c>
      <c r="C73" s="40">
        <f>SUM(C70:C72)</f>
        <v>2594</v>
      </c>
      <c r="D73" s="34">
        <v>2022</v>
      </c>
      <c r="E73" t="s">
        <v>63</v>
      </c>
    </row>
    <row r="74" spans="1:5" x14ac:dyDescent="0.25">
      <c r="A74" s="37" t="s">
        <v>39</v>
      </c>
      <c r="B74" s="41" t="s">
        <v>40</v>
      </c>
      <c r="C74" s="40">
        <v>12</v>
      </c>
      <c r="D74" s="34">
        <v>2022</v>
      </c>
      <c r="E74" t="s">
        <v>63</v>
      </c>
    </row>
    <row r="75" spans="1:5" x14ac:dyDescent="0.25">
      <c r="A75" s="37" t="s">
        <v>39</v>
      </c>
      <c r="B75" s="41" t="s">
        <v>41</v>
      </c>
      <c r="C75" s="40">
        <v>0</v>
      </c>
      <c r="D75" s="34">
        <v>2022</v>
      </c>
      <c r="E75" t="s">
        <v>63</v>
      </c>
    </row>
    <row r="76" spans="1:5" x14ac:dyDescent="0.25">
      <c r="A76" s="37" t="s">
        <v>42</v>
      </c>
      <c r="B76" s="41" t="s">
        <v>43</v>
      </c>
      <c r="C76" s="40">
        <v>15260</v>
      </c>
      <c r="D76" s="34">
        <v>2022</v>
      </c>
      <c r="E76" t="s">
        <v>63</v>
      </c>
    </row>
    <row r="77" spans="1:5" ht="18" customHeight="1" x14ac:dyDescent="0.25">
      <c r="A77" s="37" t="s">
        <v>42</v>
      </c>
      <c r="B77" s="41" t="s">
        <v>8</v>
      </c>
      <c r="C77" s="40">
        <v>144195</v>
      </c>
      <c r="D77" s="34">
        <v>2022</v>
      </c>
      <c r="E77" t="s">
        <v>63</v>
      </c>
    </row>
    <row r="78" spans="1:5" x14ac:dyDescent="0.25">
      <c r="A78" s="37" t="s">
        <v>42</v>
      </c>
      <c r="B78" s="41" t="s">
        <v>33</v>
      </c>
      <c r="C78" s="69">
        <f>SUM(C76:C77)</f>
        <v>159455</v>
      </c>
      <c r="D78" s="34">
        <v>2022</v>
      </c>
      <c r="E78" t="s">
        <v>63</v>
      </c>
    </row>
    <row r="79" spans="1:5" x14ac:dyDescent="0.25">
      <c r="A79" s="37" t="s">
        <v>44</v>
      </c>
      <c r="B79" s="41" t="s">
        <v>48</v>
      </c>
      <c r="C79" s="70">
        <v>385</v>
      </c>
      <c r="D79" s="34">
        <v>2022</v>
      </c>
      <c r="E79" t="s">
        <v>63</v>
      </c>
    </row>
    <row r="80" spans="1:5" x14ac:dyDescent="0.25">
      <c r="A80" s="37" t="s">
        <v>44</v>
      </c>
      <c r="B80" s="41" t="s">
        <v>30</v>
      </c>
      <c r="C80" s="70">
        <v>377</v>
      </c>
      <c r="D80" s="34">
        <v>2022</v>
      </c>
      <c r="E80" t="s">
        <v>63</v>
      </c>
    </row>
    <row r="81" spans="1:5" x14ac:dyDescent="0.25">
      <c r="A81" s="37" t="s">
        <v>45</v>
      </c>
      <c r="B81" s="41" t="s">
        <v>17</v>
      </c>
      <c r="C81" s="69">
        <v>128</v>
      </c>
      <c r="D81" s="34">
        <v>2022</v>
      </c>
      <c r="E81" t="s">
        <v>63</v>
      </c>
    </row>
    <row r="82" spans="1:5" x14ac:dyDescent="0.25">
      <c r="A82" s="37" t="s">
        <v>46</v>
      </c>
      <c r="B82" s="41" t="s">
        <v>47</v>
      </c>
      <c r="C82" s="69">
        <v>1497</v>
      </c>
      <c r="D82" s="34">
        <v>2022</v>
      </c>
      <c r="E82" t="s">
        <v>63</v>
      </c>
    </row>
    <row r="85" spans="1:5" x14ac:dyDescent="0.25">
      <c r="A85" s="34" t="s">
        <v>34</v>
      </c>
      <c r="B85" s="37" t="s">
        <v>80</v>
      </c>
      <c r="C85" s="69" t="s">
        <v>81</v>
      </c>
      <c r="D85" s="34">
        <v>2022</v>
      </c>
      <c r="E85" t="s">
        <v>63</v>
      </c>
    </row>
    <row r="86" spans="1:5" ht="15.75" x14ac:dyDescent="0.25">
      <c r="A86" s="37" t="s">
        <v>44</v>
      </c>
      <c r="B86" s="82" t="s">
        <v>71</v>
      </c>
      <c r="C86" s="85">
        <v>43.1</v>
      </c>
      <c r="D86" s="34">
        <v>2022</v>
      </c>
      <c r="E86" t="s">
        <v>63</v>
      </c>
    </row>
    <row r="87" spans="1:5" ht="15.75" x14ac:dyDescent="0.25">
      <c r="A87" s="37" t="s">
        <v>44</v>
      </c>
      <c r="B87" s="82" t="s">
        <v>72</v>
      </c>
      <c r="C87" s="84">
        <v>2599</v>
      </c>
      <c r="D87" s="34">
        <v>2022</v>
      </c>
      <c r="E87" t="s">
        <v>63</v>
      </c>
    </row>
    <row r="88" spans="1:5" ht="15.75" x14ac:dyDescent="0.25">
      <c r="A88" s="37" t="s">
        <v>44</v>
      </c>
      <c r="B88" s="82" t="s">
        <v>73</v>
      </c>
      <c r="C88" s="85">
        <v>6.91</v>
      </c>
      <c r="D88" s="34">
        <v>2022</v>
      </c>
      <c r="E88" t="s">
        <v>63</v>
      </c>
    </row>
    <row r="89" spans="1:5" ht="15.75" x14ac:dyDescent="0.25">
      <c r="A89" s="37" t="s">
        <v>44</v>
      </c>
      <c r="B89" s="82" t="s">
        <v>74</v>
      </c>
      <c r="C89" s="83">
        <v>8</v>
      </c>
      <c r="D89" s="34">
        <v>2022</v>
      </c>
      <c r="E89" t="s">
        <v>63</v>
      </c>
    </row>
    <row r="90" spans="1:5" ht="15.75" x14ac:dyDescent="0.25">
      <c r="A90" s="37" t="s">
        <v>44</v>
      </c>
      <c r="B90" s="82" t="s">
        <v>75</v>
      </c>
      <c r="C90" s="85">
        <v>64</v>
      </c>
      <c r="D90" s="34">
        <v>2022</v>
      </c>
      <c r="E90" t="s">
        <v>63</v>
      </c>
    </row>
    <row r="91" spans="1:5" ht="15.75" x14ac:dyDescent="0.25">
      <c r="A91" s="37" t="s">
        <v>44</v>
      </c>
      <c r="B91" s="82" t="s">
        <v>76</v>
      </c>
      <c r="C91" s="85">
        <v>17.02</v>
      </c>
      <c r="D91" s="34">
        <v>2022</v>
      </c>
      <c r="E91" t="s">
        <v>63</v>
      </c>
    </row>
    <row r="94" spans="1:5" x14ac:dyDescent="0.25">
      <c r="A94" s="58" t="s">
        <v>29</v>
      </c>
      <c r="B94" s="34" t="s">
        <v>54</v>
      </c>
      <c r="C94" s="72">
        <v>139241028.46000001</v>
      </c>
      <c r="D94" s="59">
        <v>2024</v>
      </c>
      <c r="E94" s="58" t="s">
        <v>63</v>
      </c>
    </row>
    <row r="95" spans="1:5" x14ac:dyDescent="0.25">
      <c r="A95" s="58" t="s">
        <v>29</v>
      </c>
      <c r="B95" s="34" t="s">
        <v>55</v>
      </c>
      <c r="C95" s="72">
        <v>27744467.109999999</v>
      </c>
      <c r="D95" s="59">
        <v>2024</v>
      </c>
      <c r="E95" s="58" t="s">
        <v>63</v>
      </c>
    </row>
    <row r="96" spans="1:5" x14ac:dyDescent="0.25">
      <c r="A96" s="58" t="s">
        <v>29</v>
      </c>
      <c r="B96" s="34" t="s">
        <v>56</v>
      </c>
      <c r="C96" s="72">
        <v>8558114.2899999991</v>
      </c>
      <c r="D96" s="59">
        <v>2024</v>
      </c>
      <c r="E96" s="58" t="s">
        <v>63</v>
      </c>
    </row>
    <row r="97" spans="1:6" x14ac:dyDescent="0.25">
      <c r="A97" s="58" t="s">
        <v>29</v>
      </c>
      <c r="B97" s="34" t="s">
        <v>57</v>
      </c>
      <c r="C97" s="72">
        <v>524100</v>
      </c>
      <c r="D97" s="59">
        <v>2024</v>
      </c>
      <c r="E97" s="58" t="s">
        <v>63</v>
      </c>
    </row>
    <row r="98" spans="1:6" x14ac:dyDescent="0.25">
      <c r="A98" s="58" t="s">
        <v>29</v>
      </c>
      <c r="B98" s="34" t="s">
        <v>58</v>
      </c>
      <c r="C98" s="72">
        <v>108900</v>
      </c>
      <c r="D98" s="59">
        <v>2024</v>
      </c>
      <c r="E98" s="58" t="s">
        <v>63</v>
      </c>
    </row>
    <row r="99" spans="1:6" x14ac:dyDescent="0.25">
      <c r="A99" s="58" t="s">
        <v>29</v>
      </c>
      <c r="B99" s="34" t="s">
        <v>66</v>
      </c>
      <c r="C99" s="72">
        <v>65532957.450000003</v>
      </c>
      <c r="D99" s="59">
        <v>2024</v>
      </c>
      <c r="E99" s="58" t="s">
        <v>63</v>
      </c>
    </row>
    <row r="100" spans="1:6" x14ac:dyDescent="0.25">
      <c r="A100" s="58" t="s">
        <v>29</v>
      </c>
      <c r="B100" s="34" t="s">
        <v>59</v>
      </c>
      <c r="C100" s="72">
        <v>693503.21</v>
      </c>
      <c r="D100" s="59">
        <v>2024</v>
      </c>
      <c r="E100" s="58" t="s">
        <v>63</v>
      </c>
    </row>
    <row r="101" spans="1:6" x14ac:dyDescent="0.25">
      <c r="A101" s="59" t="s">
        <v>79</v>
      </c>
      <c r="B101" s="34"/>
      <c r="C101" s="81">
        <f>SUM(C94:C100)</f>
        <v>242403070.52000001</v>
      </c>
      <c r="D101" s="79"/>
      <c r="E101" s="58"/>
    </row>
    <row r="103" spans="1:6" x14ac:dyDescent="0.25">
      <c r="A103" s="58" t="s">
        <v>29</v>
      </c>
      <c r="B103" s="34" t="s">
        <v>54</v>
      </c>
      <c r="C103" s="72">
        <v>137337110.59</v>
      </c>
      <c r="D103" s="59">
        <v>2023</v>
      </c>
      <c r="E103" s="58" t="s">
        <v>63</v>
      </c>
    </row>
    <row r="104" spans="1:6" x14ac:dyDescent="0.25">
      <c r="A104" s="58" t="s">
        <v>29</v>
      </c>
      <c r="B104" s="34" t="s">
        <v>55</v>
      </c>
      <c r="C104" s="72">
        <v>33221295.949999999</v>
      </c>
      <c r="D104" s="59">
        <v>2023</v>
      </c>
      <c r="E104" s="58" t="s">
        <v>63</v>
      </c>
    </row>
    <row r="105" spans="1:6" x14ac:dyDescent="0.25">
      <c r="A105" s="58" t="s">
        <v>29</v>
      </c>
      <c r="B105" s="34" t="s">
        <v>56</v>
      </c>
      <c r="C105" s="72">
        <v>17423206.559999999</v>
      </c>
      <c r="D105" s="59">
        <v>2023</v>
      </c>
      <c r="E105" s="58" t="s">
        <v>63</v>
      </c>
    </row>
    <row r="106" spans="1:6" x14ac:dyDescent="0.25">
      <c r="A106" s="58" t="s">
        <v>29</v>
      </c>
      <c r="B106" s="34" t="s">
        <v>57</v>
      </c>
      <c r="C106" s="72"/>
      <c r="D106" s="59">
        <v>2023</v>
      </c>
      <c r="E106" s="58" t="s">
        <v>63</v>
      </c>
    </row>
    <row r="107" spans="1:6" x14ac:dyDescent="0.25">
      <c r="A107" s="58" t="s">
        <v>29</v>
      </c>
      <c r="B107" s="34" t="s">
        <v>58</v>
      </c>
      <c r="C107" s="72">
        <v>108900</v>
      </c>
      <c r="D107" s="59">
        <v>2023</v>
      </c>
      <c r="E107" s="58" t="s">
        <v>63</v>
      </c>
    </row>
    <row r="108" spans="1:6" x14ac:dyDescent="0.25">
      <c r="A108" s="58" t="s">
        <v>29</v>
      </c>
      <c r="B108" s="34" t="s">
        <v>66</v>
      </c>
      <c r="C108" s="72">
        <v>65532957.450000003</v>
      </c>
      <c r="D108" s="59">
        <v>2023</v>
      </c>
      <c r="E108" s="58" t="s">
        <v>63</v>
      </c>
    </row>
    <row r="109" spans="1:6" x14ac:dyDescent="0.25">
      <c r="A109" s="58" t="s">
        <v>29</v>
      </c>
      <c r="B109" s="34" t="s">
        <v>59</v>
      </c>
      <c r="C109" s="72">
        <v>634619.56999999995</v>
      </c>
      <c r="D109" s="59">
        <v>2023</v>
      </c>
      <c r="E109" s="58" t="s">
        <v>63</v>
      </c>
    </row>
    <row r="110" spans="1:6" x14ac:dyDescent="0.25">
      <c r="A110" s="59" t="s">
        <v>79</v>
      </c>
      <c r="C110" s="81">
        <f>SUM(C103:C109)</f>
        <v>254258090.12</v>
      </c>
      <c r="D110" s="59">
        <v>2023</v>
      </c>
      <c r="E110" s="58" t="s">
        <v>63</v>
      </c>
    </row>
    <row r="112" spans="1:6" x14ac:dyDescent="0.25">
      <c r="A112" s="71" t="s">
        <v>50</v>
      </c>
      <c r="B112" s="60" t="s">
        <v>51</v>
      </c>
      <c r="C112" s="59" t="s">
        <v>52</v>
      </c>
      <c r="D112" s="59" t="s">
        <v>37</v>
      </c>
      <c r="E112" s="59" t="s">
        <v>53</v>
      </c>
      <c r="F112" s="52"/>
    </row>
    <row r="113" spans="1:6" x14ac:dyDescent="0.25">
      <c r="A113" s="59" t="s">
        <v>29</v>
      </c>
      <c r="B113" s="34" t="s">
        <v>54</v>
      </c>
      <c r="C113" s="72">
        <v>91331860.569999993</v>
      </c>
      <c r="D113" s="59">
        <v>2022</v>
      </c>
      <c r="E113" s="59" t="s">
        <v>63</v>
      </c>
      <c r="F113" s="52"/>
    </row>
    <row r="114" spans="1:6" x14ac:dyDescent="0.25">
      <c r="A114" s="59" t="s">
        <v>29</v>
      </c>
      <c r="B114" s="34" t="s">
        <v>55</v>
      </c>
      <c r="C114" s="72">
        <v>34446784.100000001</v>
      </c>
      <c r="D114" s="59">
        <v>2022</v>
      </c>
      <c r="E114" s="59" t="s">
        <v>63</v>
      </c>
      <c r="F114" s="52"/>
    </row>
    <row r="115" spans="1:6" x14ac:dyDescent="0.25">
      <c r="A115" s="59" t="s">
        <v>29</v>
      </c>
      <c r="B115" s="34" t="s">
        <v>56</v>
      </c>
      <c r="C115" s="72">
        <v>16225597.140000001</v>
      </c>
      <c r="D115" s="59">
        <v>2022</v>
      </c>
      <c r="E115" s="59" t="s">
        <v>63</v>
      </c>
      <c r="F115" s="52"/>
    </row>
    <row r="116" spans="1:6" x14ac:dyDescent="0.25">
      <c r="A116" s="59" t="s">
        <v>29</v>
      </c>
      <c r="B116" s="34" t="s">
        <v>57</v>
      </c>
      <c r="C116" s="72">
        <v>530547.49</v>
      </c>
      <c r="D116" s="59">
        <v>2022</v>
      </c>
      <c r="E116" s="59" t="s">
        <v>63</v>
      </c>
      <c r="F116" s="52"/>
    </row>
    <row r="117" spans="1:6" x14ac:dyDescent="0.25">
      <c r="A117" s="59" t="s">
        <v>29</v>
      </c>
      <c r="B117" s="34" t="s">
        <v>58</v>
      </c>
      <c r="C117" s="72">
        <v>148500</v>
      </c>
      <c r="D117" s="59">
        <v>2022</v>
      </c>
      <c r="E117" s="59" t="s">
        <v>63</v>
      </c>
      <c r="F117" s="52"/>
    </row>
    <row r="118" spans="1:6" x14ac:dyDescent="0.25">
      <c r="A118" s="59" t="s">
        <v>29</v>
      </c>
      <c r="B118" s="34" t="s">
        <v>66</v>
      </c>
      <c r="C118" s="72">
        <v>66270358.810000002</v>
      </c>
      <c r="D118" s="59">
        <v>2022</v>
      </c>
      <c r="E118" s="59" t="s">
        <v>63</v>
      </c>
      <c r="F118" s="52"/>
    </row>
    <row r="119" spans="1:6" x14ac:dyDescent="0.25">
      <c r="A119" s="59" t="s">
        <v>29</v>
      </c>
      <c r="B119" s="34" t="s">
        <v>59</v>
      </c>
      <c r="C119" s="61"/>
      <c r="D119" s="59">
        <v>2022</v>
      </c>
      <c r="E119" s="59" t="s">
        <v>63</v>
      </c>
      <c r="F119" s="52"/>
    </row>
    <row r="120" spans="1:6" x14ac:dyDescent="0.25">
      <c r="A120" s="59" t="s">
        <v>79</v>
      </c>
      <c r="B120" s="59"/>
      <c r="C120" s="61">
        <f>SUM(C113:C119)</f>
        <v>208953648.11000001</v>
      </c>
      <c r="D120" s="59">
        <v>2022</v>
      </c>
      <c r="E120" s="59" t="s">
        <v>63</v>
      </c>
      <c r="F120" s="52"/>
    </row>
    <row r="121" spans="1:6" x14ac:dyDescent="0.25">
      <c r="F121" s="52"/>
    </row>
    <row r="122" spans="1:6" x14ac:dyDescent="0.25">
      <c r="F122" s="52"/>
    </row>
    <row r="123" spans="1:6" x14ac:dyDescent="0.25">
      <c r="F123" s="52"/>
    </row>
    <row r="124" spans="1:6" x14ac:dyDescent="0.25">
      <c r="F124" s="52"/>
    </row>
    <row r="125" spans="1:6" x14ac:dyDescent="0.25">
      <c r="F125" s="52"/>
    </row>
    <row r="126" spans="1:6" x14ac:dyDescent="0.25">
      <c r="F126" s="52"/>
    </row>
    <row r="127" spans="1:6" x14ac:dyDescent="0.25">
      <c r="F127" s="52"/>
    </row>
  </sheetData>
  <pageMargins left="0.45" right="0.4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 en-mar 24</vt:lpstr>
      <vt:lpstr>EST.ENE-MAR 24 (datos abiertos)</vt:lpstr>
    </vt:vector>
  </TitlesOfParts>
  <Company>CECANOT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krodriguez</dc:creator>
  <cp:lastModifiedBy>Lisset T. Garcia Hernandez</cp:lastModifiedBy>
  <cp:lastPrinted>2024-04-02T15:48:36Z</cp:lastPrinted>
  <dcterms:created xsi:type="dcterms:W3CDTF">2017-02-02T14:48:37Z</dcterms:created>
  <dcterms:modified xsi:type="dcterms:W3CDTF">2024-04-09T13:48:57Z</dcterms:modified>
</cp:coreProperties>
</file>