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D1B020B7-3D7C-4474-B31A-7B03B508BE82}" xr6:coauthVersionLast="47" xr6:coauthVersionMax="47" xr10:uidLastSave="{00000000-0000-0000-0000-000000000000}"/>
  <bookViews>
    <workbookView xWindow="-120" yWindow="-120" windowWidth="29040" windowHeight="15840" tabRatio="917" xr2:uid="{00000000-000D-0000-FFFF-FFFF00000000}"/>
  </bookViews>
  <sheets>
    <sheet name="BALANCE GENERAL" sheetId="29" r:id="rId1"/>
    <sheet name="Nota PPE" sheetId="40" state="hidden" r:id="rId2"/>
  </sheets>
  <definedNames>
    <definedName name="_xlnm.Print_Area" localSheetId="0">'BALANCE GENERAL'!$A$1:$F$353</definedName>
    <definedName name="_xlnm.Print_Titles" localSheetId="0">'BALANCE GENERAL'!$1:$11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8" i="29" l="1"/>
  <c r="C309" i="29"/>
  <c r="C291" i="29"/>
  <c r="E270" i="29"/>
  <c r="D270" i="29"/>
  <c r="C270" i="29"/>
  <c r="F269" i="29"/>
  <c r="F268" i="29"/>
  <c r="E265" i="29"/>
  <c r="D265" i="29"/>
  <c r="C264" i="29"/>
  <c r="F264" i="29" s="1"/>
  <c r="F265" i="29" s="1"/>
  <c r="F263" i="29"/>
  <c r="C247" i="29"/>
  <c r="C223" i="29"/>
  <c r="C205" i="29"/>
  <c r="C194" i="29"/>
  <c r="C169" i="29"/>
  <c r="C121" i="29"/>
  <c r="C100" i="29"/>
  <c r="D271" i="29" l="1"/>
  <c r="F270" i="29"/>
  <c r="F271" i="29" s="1"/>
  <c r="C265" i="29"/>
  <c r="C271" i="29" s="1"/>
  <c r="E271" i="29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H18" i="40" s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  <c r="J15" i="40" l="1"/>
  <c r="C32" i="29" l="1"/>
  <c r="C34" i="29" l="1"/>
  <c r="C20" i="29" l="1"/>
  <c r="C24" i="29" l="1"/>
  <c r="C26" i="29" l="1"/>
  <c r="C40" i="29" l="1"/>
  <c r="F42" i="29" s="1"/>
  <c r="C42" i="29" l="1"/>
</calcChain>
</file>

<file path=xl/sharedStrings.xml><?xml version="1.0" encoding="utf-8"?>
<sst xmlns="http://schemas.openxmlformats.org/spreadsheetml/2006/main" count="258" uniqueCount="161">
  <si>
    <t>Activos</t>
  </si>
  <si>
    <t>Activos Corrientes</t>
  </si>
  <si>
    <t>Efectivo Equivalente De Efectivo (Notas 7)</t>
  </si>
  <si>
    <t xml:space="preserve"> </t>
  </si>
  <si>
    <t>Cuentas Por Cobrar A Corto Plazo (Notas 8)</t>
  </si>
  <si>
    <t>Inventarios (Notas 9)</t>
  </si>
  <si>
    <t>Pagos Anticipados (Notas 10)</t>
  </si>
  <si>
    <t>Total Activos Corrientes</t>
  </si>
  <si>
    <t>Activos No Corrientes</t>
  </si>
  <si>
    <t>Propiedad Planta y Equipo Neto (Nota 11)</t>
  </si>
  <si>
    <t>Total Activos No Corrientes</t>
  </si>
  <si>
    <t>Total Activos</t>
  </si>
  <si>
    <t>Pasivos</t>
  </si>
  <si>
    <t>Pasivos Corrientes</t>
  </si>
  <si>
    <t>Cuentas Por Pagar A Corto Plazo (Nota 12)</t>
  </si>
  <si>
    <t>Retenciones y  Acumulaciones Por Pagar (Nota 13)</t>
  </si>
  <si>
    <t>Total Pasivos Corrientes</t>
  </si>
  <si>
    <t>Total Pasivos</t>
  </si>
  <si>
    <t>Activo Neto/Patrimonio (Notas 14)</t>
  </si>
  <si>
    <t>Capital</t>
  </si>
  <si>
    <t>Resultado Positivos (Ahorro)/ Negativo (Desahorro) Resultado Periodo</t>
  </si>
  <si>
    <t>Resultado Acumulado</t>
  </si>
  <si>
    <t>Total Activos Netos/Patrimonio Neto</t>
  </si>
  <si>
    <t>Total Pasivos Activos Netos/Patrimonio Neto</t>
  </si>
  <si>
    <t>Ajuste al Patrimonio</t>
  </si>
  <si>
    <t>Resultado del Periodo</t>
  </si>
  <si>
    <t>Gerente Administrativa y Financiera</t>
  </si>
  <si>
    <t>`</t>
  </si>
  <si>
    <t>ACTIVOS</t>
  </si>
  <si>
    <t>NOTA # 7   Efectivo y Equivalente de efectivo</t>
  </si>
  <si>
    <t>Descripcion</t>
  </si>
  <si>
    <t>Cuenta Unica del Tesoro</t>
  </si>
  <si>
    <r>
      <t>Banco de Reservas Cta.</t>
    </r>
    <r>
      <rPr>
        <b/>
        <sz val="11"/>
        <color theme="1"/>
        <rFont val="Calibri"/>
        <family val="2"/>
        <scheme val="minor"/>
      </rPr>
      <t xml:space="preserve"> 015-001312-4 Fonso Ayudas y Donaciones</t>
    </r>
  </si>
  <si>
    <t>Banco de Reservas Cta. 015-001311-6 Fondo Operacional</t>
  </si>
  <si>
    <t>Fondo de Caja  (Cafeteria)</t>
  </si>
  <si>
    <t>Fondo de Caja  (Centro)</t>
  </si>
  <si>
    <t>Total Disponible en Caja y Bancos</t>
  </si>
  <si>
    <t>Nota # 8   Cuentas por Cobrar a Corto Plazo</t>
  </si>
  <si>
    <t>Cuentas por Cobrar ARS  (Nota 8-1)</t>
  </si>
  <si>
    <t>Otras Cuentas por Cobrar (Nota 8-2)</t>
  </si>
  <si>
    <t>Cuientas por Cobrar Pacientes  (Nota 8-3)</t>
  </si>
  <si>
    <t>Total Cuentas Por Cobrar</t>
  </si>
  <si>
    <t>Nota 8-1  Cuentas por Cobrar ARS</t>
  </si>
  <si>
    <t>Detalle de las Cuentas por Cobrar ARS:</t>
  </si>
  <si>
    <t>ARS SENASA</t>
  </si>
  <si>
    <t>PRIMERA ARS DE HUMANO</t>
  </si>
  <si>
    <t>ARS SALUD SEGURA</t>
  </si>
  <si>
    <t>ARS HUMANO</t>
  </si>
  <si>
    <t>ARS UNIVERSAL</t>
  </si>
  <si>
    <t xml:space="preserve">ARS MAPFRE SALUD </t>
  </si>
  <si>
    <t>ARS SEMMA</t>
  </si>
  <si>
    <t>ARS RENACER</t>
  </si>
  <si>
    <t>ARS APS</t>
  </si>
  <si>
    <t>ARS FUTURO</t>
  </si>
  <si>
    <t xml:space="preserve">ARS CONSTITUCION </t>
  </si>
  <si>
    <t>ARS SIMAG</t>
  </si>
  <si>
    <t>ARS UASD</t>
  </si>
  <si>
    <t>ARS CMD</t>
  </si>
  <si>
    <t>ARS BANRESERVAS</t>
  </si>
  <si>
    <t>ARS MONUMENTAL</t>
  </si>
  <si>
    <t>ARS ASEMAP</t>
  </si>
  <si>
    <t>ARS YUNEN</t>
  </si>
  <si>
    <t>ARS PLAN SALUD (BANCO CENTRAL)</t>
  </si>
  <si>
    <t>ANGLOAMERICA</t>
  </si>
  <si>
    <t>ARS GMA</t>
  </si>
  <si>
    <t>ARS META SALUD</t>
  </si>
  <si>
    <t>IDOPRIL</t>
  </si>
  <si>
    <t>Total Cuentas por Cobrar ARS</t>
  </si>
  <si>
    <t>Nota 8-2:  Otras Cuentas por Cobrar</t>
  </si>
  <si>
    <t>RIESGO LABORAL</t>
  </si>
  <si>
    <t>SALUD PUBLICA</t>
  </si>
  <si>
    <t>PLAN SOCIAL PRESIDENCIA</t>
  </si>
  <si>
    <t>PRIMERA DAMA</t>
  </si>
  <si>
    <t>MOSCOSO PUELLO</t>
  </si>
  <si>
    <t>SNS PACIENTE COVID-19 SIN ARS</t>
  </si>
  <si>
    <t>PRESIDENCIA DE LA REPUBLICA</t>
  </si>
  <si>
    <t>CAFETERIA</t>
  </si>
  <si>
    <t>APOYO BARRIAL</t>
  </si>
  <si>
    <t>Total Cuentas por Cobrar Otras Intituciones</t>
  </si>
  <si>
    <t>Nota 8-3 Cuentas por Cobrar Pacientes</t>
  </si>
  <si>
    <t>Descripción</t>
  </si>
  <si>
    <t>PACIENTES C/FACT. PENDIENTES</t>
  </si>
  <si>
    <t>PACIENTES C/ACUERDO DE PAGO</t>
  </si>
  <si>
    <t>Total Cuentas por Cobrar Pacientes</t>
  </si>
  <si>
    <t>Nota # 9  Inventarios</t>
  </si>
  <si>
    <t>Inventario de Mercancias (Medicamentos y Materiales Medicos)</t>
  </si>
  <si>
    <t>Inventarios de Consumo (Material Gastable)</t>
  </si>
  <si>
    <t>Total de Inventario Consumos</t>
  </si>
  <si>
    <t>Nota # 10    Pagos por Anticipaldos</t>
  </si>
  <si>
    <t>Seguros Para Vehiculos</t>
  </si>
  <si>
    <t>Seguros para Personas</t>
  </si>
  <si>
    <t>Seguros para Equipos</t>
  </si>
  <si>
    <t>Seguros para Edificacion</t>
  </si>
  <si>
    <t>Licencias Informaticas</t>
  </si>
  <si>
    <t>Total Pago por Anticipados</t>
  </si>
  <si>
    <t>Nota # 11  Propiedad Planta y Equipo</t>
  </si>
  <si>
    <t xml:space="preserve">Maquinarias y Equipos </t>
  </si>
  <si>
    <t>Mobiliarios y Equipos de Oficina</t>
  </si>
  <si>
    <t xml:space="preserve">Equipos de Transporte </t>
  </si>
  <si>
    <t>Total</t>
  </si>
  <si>
    <t>Costo de Adquisición DIC-2022</t>
  </si>
  <si>
    <t xml:space="preserve">Adiciones </t>
  </si>
  <si>
    <t>Saldo al final del  Periodo  2023</t>
  </si>
  <si>
    <t>Depreciación Acumulada</t>
  </si>
  <si>
    <t>Al inicio del Periodo</t>
  </si>
  <si>
    <t>Cargo del Periodo</t>
  </si>
  <si>
    <t>Saldo al final del periodo</t>
  </si>
  <si>
    <t>Costo de Adquisición 2019</t>
  </si>
  <si>
    <t>Adiciones</t>
  </si>
  <si>
    <t>PASIVOS</t>
  </si>
  <si>
    <t>Nota # 12  Cuentas por Pagar</t>
  </si>
  <si>
    <t>Proveedores de Medicamentos y Material Gastable</t>
  </si>
  <si>
    <t>Total Cuentas por Pagar</t>
  </si>
  <si>
    <t>Nota # 13  Retenciones y Acumulaciones por Pagar</t>
  </si>
  <si>
    <t>Retención ISR</t>
  </si>
  <si>
    <t>Retención 5%</t>
  </si>
  <si>
    <t>Retención 10%</t>
  </si>
  <si>
    <t>ITBIS</t>
  </si>
  <si>
    <t>Retención 2%</t>
  </si>
  <si>
    <t>Total Retenciones y Acumulaciones por Pagar</t>
  </si>
  <si>
    <t xml:space="preserve">Nota # 14  Activos Netos/Patrimonio de la Institución </t>
  </si>
  <si>
    <t>Capital Institucional</t>
  </si>
  <si>
    <t>Resultado Positivos (Ahorro)/ Negativo (Desahorro)</t>
  </si>
  <si>
    <t>Encargado de Contabilidad</t>
  </si>
  <si>
    <t>ENERO 2022</t>
  </si>
  <si>
    <t>Equipos de Transporte Y Computacion</t>
  </si>
  <si>
    <t>Costo de Adquisición 2020</t>
  </si>
  <si>
    <t>Equipo Oficina</t>
  </si>
  <si>
    <r>
      <t xml:space="preserve">van a la cuaenta de </t>
    </r>
    <r>
      <rPr>
        <b/>
        <sz val="11"/>
        <rFont val="Calibri"/>
        <family val="2"/>
        <scheme val="minor"/>
      </rPr>
      <t>otros gastos en el estado de rendimiento</t>
    </r>
  </si>
  <si>
    <t>Propiedad, Planta y Equipo Neto 2022</t>
  </si>
  <si>
    <t>Saldo al final Periodo</t>
  </si>
  <si>
    <t>Propiedad, Planta y Equipo Neto 2020</t>
  </si>
  <si>
    <t>Preparado por: Francisco Villabrille</t>
  </si>
  <si>
    <t>Lic. Teodora Raquel Cordero Nuñez</t>
  </si>
  <si>
    <t xml:space="preserve">                                                        Doctor Cleto Rafael Ramirez Penso</t>
  </si>
  <si>
    <t xml:space="preserve">                                                                                     Doctor Cleto Rafael Ramirez Penso</t>
  </si>
  <si>
    <t xml:space="preserve">                                                                                                   Director General</t>
  </si>
  <si>
    <t>Propiedad, Planta y Equipo Neto Febrero 2024</t>
  </si>
  <si>
    <t>La Institucion tiene en el efectivo al 28 de Febrero 2024, el valor de RD$ 122,638,891.90 .</t>
  </si>
  <si>
    <t xml:space="preserve">El detalle del efectivo y equivalentes de efectivo al 29 de Febrero del 2024 es como sigue:       </t>
  </si>
  <si>
    <t>Detalle de las Cuentas por Cobrar a Corto Plazo al 29 de Febrero  del   2024.</t>
  </si>
  <si>
    <t xml:space="preserve">Las cuentas por Cobrar presentan el balance al 29 de Febrero del 2024, por el monto de RD$ 180,163,116.21 </t>
  </si>
  <si>
    <t>Las Cuentas por Cobrar ARS, para el 29 de Febrero del 2024 presentan un balance  de RD$ 164,623,196.99 ;</t>
  </si>
  <si>
    <t>En este renglon de  las Cuentas por Cobrar, podemos ver al 29 de Febrero del 2024 el balance de RD$ 675,366.02.</t>
  </si>
  <si>
    <t>Las Cuentas por Cobrar Pacientes para el 29 de Febrero del 2024, presentan el monto de RD$ 14,864,553.20.</t>
  </si>
  <si>
    <t>Al 29 de Febrero del 2024 los inventarios tienen montos de  RD$ 92,494,881.16.</t>
  </si>
  <si>
    <t>La Cuenta de Gastos Pagados por Anticipados tiene al 29 de Febrero del 2024 el monto de RD$ 4,128,755.49.</t>
  </si>
  <si>
    <t>Para el 29 de Febrero del 2024 los activos fijos presentan un balance de RD$ 206,898,267.46.</t>
  </si>
  <si>
    <t>Al  Cierre del 29 de Febrero 2024 las Cuentas por Pagar Cerraron con un Monto de RD$ 274,016,259.56.</t>
  </si>
  <si>
    <t>Al 29 de Febrero  del 2024, las acumulaciones y retenciones por pagar no  presenta balance.</t>
  </si>
  <si>
    <t xml:space="preserve">Al 29 de Febrero del 2024 el patrimonio tiene un balance de RD$ 332,307,652.66 . </t>
  </si>
  <si>
    <t xml:space="preserve">                                                 Servicio Nacional de Salud</t>
  </si>
  <si>
    <t xml:space="preserve">                                   Servicio Regional de Salud Metropolitano</t>
  </si>
  <si>
    <t xml:space="preserve">                                        Ciudad Sanitaria Dr. Luis E. Aybar</t>
  </si>
  <si>
    <t xml:space="preserve">                                              Estado de Situación Financiera</t>
  </si>
  <si>
    <t xml:space="preserve">                              DelEjercicio Terminado al 29 de Febrero del  2024 </t>
  </si>
  <si>
    <t xml:space="preserve">                                                ( VALORES ES RD$)</t>
  </si>
  <si>
    <t xml:space="preserve">                             NOTAS DEL ESTADO FINANCIERO FEBRERO 2024</t>
  </si>
  <si>
    <t xml:space="preserve">         Licda. Teodora Raquel Cordero Nuñez</t>
  </si>
  <si>
    <t xml:space="preserve">           Gerente Administrativa y  Financiera</t>
  </si>
  <si>
    <t xml:space="preserve">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</si>
</sst>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58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0" fillId="0" borderId="0" xfId="9" applyFont="1" applyFill="1"/>
    <xf numFmtId="4" fontId="0" fillId="0" borderId="0" xfId="0" applyNumberFormat="1"/>
    <xf numFmtId="0" fontId="9" fillId="0" borderId="0" xfId="14" applyFont="1" applyAlignment="1">
      <alignment horizontal="center" vertical="center"/>
    </xf>
    <xf numFmtId="0" fontId="2" fillId="0" borderId="0" xfId="14" applyFont="1" applyAlignment="1">
      <alignment vertical="center"/>
    </xf>
    <xf numFmtId="4" fontId="2" fillId="0" borderId="0" xfId="14" applyNumberFormat="1" applyFont="1"/>
    <xf numFmtId="0" fontId="9" fillId="0" borderId="0" xfId="14" applyFont="1" applyAlignment="1">
      <alignment vertical="center" wrapText="1"/>
    </xf>
    <xf numFmtId="43" fontId="0" fillId="0" borderId="0" xfId="9" applyFont="1" applyFill="1" applyAlignment="1">
      <alignment horizontal="center" vertical="center"/>
    </xf>
    <xf numFmtId="43" fontId="5" fillId="0" borderId="0" xfId="9" applyFont="1" applyFill="1"/>
    <xf numFmtId="0" fontId="6" fillId="0" borderId="0" xfId="0" applyFont="1"/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3" borderId="0" xfId="0" applyNumberFormat="1" applyFill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2" fillId="2" borderId="0" xfId="14" applyFont="1" applyFill="1" applyAlignment="1">
      <alignment vertical="center"/>
    </xf>
    <xf numFmtId="0" fontId="9" fillId="2" borderId="0" xfId="14" applyFont="1" applyFill="1" applyAlignment="1">
      <alignment horizontal="center" vertical="center"/>
    </xf>
    <xf numFmtId="0" fontId="2" fillId="2" borderId="0" xfId="14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4" fontId="2" fillId="2" borderId="0" xfId="14" applyNumberFormat="1" applyFont="1" applyFill="1"/>
    <xf numFmtId="0" fontId="11" fillId="2" borderId="0" xfId="0" applyFont="1" applyFill="1" applyAlignment="1">
      <alignment vertical="center" wrapText="1"/>
    </xf>
    <xf numFmtId="43" fontId="1" fillId="2" borderId="0" xfId="9" applyFont="1" applyFill="1" applyBorder="1" applyAlignment="1">
      <alignment horizontal="center" vertical="center"/>
    </xf>
    <xf numFmtId="43" fontId="2" fillId="2" borderId="0" xfId="9" applyFont="1" applyFill="1" applyAlignment="1">
      <alignment vertical="center"/>
    </xf>
    <xf numFmtId="4" fontId="2" fillId="2" borderId="0" xfId="14" applyNumberFormat="1" applyFont="1" applyFill="1" applyAlignment="1">
      <alignment vertical="center"/>
    </xf>
    <xf numFmtId="4" fontId="9" fillId="2" borderId="6" xfId="14" applyNumberFormat="1" applyFont="1" applyFill="1" applyBorder="1"/>
    <xf numFmtId="4" fontId="9" fillId="2" borderId="0" xfId="14" applyNumberFormat="1" applyFont="1" applyFill="1"/>
    <xf numFmtId="0" fontId="0" fillId="2" borderId="0" xfId="0" applyFill="1" applyAlignment="1">
      <alignment wrapText="1"/>
    </xf>
    <xf numFmtId="43" fontId="2" fillId="2" borderId="0" xfId="14" applyNumberFormat="1" applyFont="1" applyFill="1" applyAlignment="1">
      <alignment vertical="center"/>
    </xf>
    <xf numFmtId="164" fontId="2" fillId="2" borderId="0" xfId="14" applyNumberFormat="1" applyFont="1" applyFill="1" applyAlignment="1">
      <alignment vertical="center"/>
    </xf>
    <xf numFmtId="4" fontId="9" fillId="2" borderId="4" xfId="14" applyNumberFormat="1" applyFont="1" applyFill="1" applyBorder="1"/>
    <xf numFmtId="0" fontId="5" fillId="2" borderId="0" xfId="0" applyFont="1" applyFill="1" applyAlignment="1">
      <alignment wrapText="1"/>
    </xf>
    <xf numFmtId="0" fontId="9" fillId="2" borderId="0" xfId="14" applyFont="1" applyFill="1" applyAlignment="1">
      <alignment horizontal="left" vertical="center" wrapText="1"/>
    </xf>
    <xf numFmtId="4" fontId="2" fillId="2" borderId="0" xfId="14" applyNumberFormat="1" applyFont="1" applyFill="1" applyAlignment="1">
      <alignment vertical="center" wrapText="1"/>
    </xf>
    <xf numFmtId="0" fontId="0" fillId="2" borderId="0" xfId="0" applyFill="1"/>
    <xf numFmtId="43" fontId="0" fillId="2" borderId="0" xfId="9" applyFont="1" applyFill="1"/>
    <xf numFmtId="0" fontId="5" fillId="2" borderId="0" xfId="0" applyFont="1" applyFill="1"/>
    <xf numFmtId="4" fontId="0" fillId="2" borderId="0" xfId="0" applyNumberFormat="1" applyFill="1"/>
    <xf numFmtId="164" fontId="0" fillId="2" borderId="0" xfId="0" applyNumberFormat="1" applyFill="1"/>
    <xf numFmtId="0" fontId="9" fillId="2" borderId="0" xfId="14" applyFont="1" applyFill="1" applyAlignment="1">
      <alignment vertical="center"/>
    </xf>
    <xf numFmtId="0" fontId="2" fillId="2" borderId="0" xfId="14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43" fontId="2" fillId="2" borderId="0" xfId="9" quotePrefix="1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43" fontId="0" fillId="2" borderId="0" xfId="0" applyNumberFormat="1" applyFill="1"/>
    <xf numFmtId="0" fontId="3" fillId="2" borderId="0" xfId="0" applyFont="1" applyFill="1" applyAlignment="1">
      <alignment vertical="center"/>
    </xf>
    <xf numFmtId="43" fontId="5" fillId="2" borderId="6" xfId="0" applyNumberFormat="1" applyFont="1" applyFill="1" applyBorder="1"/>
    <xf numFmtId="43" fontId="5" fillId="2" borderId="0" xfId="0" applyNumberFormat="1" applyFont="1" applyFill="1"/>
    <xf numFmtId="43" fontId="5" fillId="2" borderId="6" xfId="9" applyFont="1" applyFill="1" applyBorder="1"/>
    <xf numFmtId="43" fontId="0" fillId="2" borderId="0" xfId="9" applyFont="1" applyFill="1" applyBorder="1"/>
    <xf numFmtId="43" fontId="5" fillId="2" borderId="0" xfId="9" applyFont="1" applyFill="1" applyBorder="1"/>
    <xf numFmtId="10" fontId="2" fillId="2" borderId="0" xfId="13" applyNumberFormat="1" applyFont="1" applyFill="1" applyAlignment="1">
      <alignment vertical="center"/>
    </xf>
    <xf numFmtId="0" fontId="2" fillId="2" borderId="0" xfId="14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9" fillId="2" borderId="0" xfId="14" applyFont="1" applyFill="1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0" fontId="2" fillId="2" borderId="0" xfId="14" applyFont="1" applyFill="1" applyBorder="1" applyAlignment="1">
      <alignment vertical="center"/>
    </xf>
    <xf numFmtId="4" fontId="2" fillId="2" borderId="0" xfId="14" applyNumberFormat="1" applyFont="1" applyFill="1" applyBorder="1"/>
    <xf numFmtId="4" fontId="9" fillId="2" borderId="0" xfId="14" applyNumberFormat="1" applyFont="1" applyFill="1" applyBorder="1"/>
    <xf numFmtId="4" fontId="2" fillId="2" borderId="0" xfId="14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3" fontId="0" fillId="2" borderId="0" xfId="9" applyFont="1" applyFill="1" applyAlignment="1">
      <alignment horizontal="center" vertical="center"/>
    </xf>
    <xf numFmtId="43" fontId="0" fillId="2" borderId="0" xfId="9" applyFont="1" applyFill="1" applyBorder="1" applyAlignment="1">
      <alignment horizontal="center" vertical="center"/>
    </xf>
    <xf numFmtId="43" fontId="0" fillId="2" borderId="0" xfId="13" applyNumberFormat="1" applyFont="1" applyFill="1" applyBorder="1" applyAlignment="1">
      <alignment horizontal="center" vertical="center"/>
    </xf>
    <xf numFmtId="10" fontId="0" fillId="2" borderId="0" xfId="13" applyNumberFormat="1" applyFont="1" applyFill="1" applyBorder="1" applyAlignment="1">
      <alignment horizontal="center" vertical="center"/>
    </xf>
    <xf numFmtId="10" fontId="5" fillId="2" borderId="0" xfId="13" applyNumberFormat="1" applyFont="1" applyFill="1" applyBorder="1" applyAlignment="1">
      <alignment horizontal="center"/>
    </xf>
    <xf numFmtId="43" fontId="0" fillId="2" borderId="0" xfId="9" applyFont="1" applyFill="1" applyAlignment="1">
      <alignment horizontal="left"/>
    </xf>
    <xf numFmtId="43" fontId="0" fillId="2" borderId="0" xfId="9" applyFont="1" applyFill="1" applyBorder="1" applyAlignment="1">
      <alignment horizontal="left"/>
    </xf>
    <xf numFmtId="10" fontId="0" fillId="2" borderId="0" xfId="13" applyNumberFormat="1" applyFont="1" applyFill="1" applyBorder="1"/>
    <xf numFmtId="10" fontId="5" fillId="2" borderId="0" xfId="13" applyNumberFormat="1" applyFont="1" applyFill="1" applyBorder="1"/>
    <xf numFmtId="0" fontId="0" fillId="2" borderId="0" xfId="0" applyFill="1" applyBorder="1"/>
    <xf numFmtId="0" fontId="0" fillId="2" borderId="0" xfId="0" applyFill="1" applyAlignment="1">
      <alignment vertical="center"/>
    </xf>
    <xf numFmtId="43" fontId="0" fillId="2" borderId="0" xfId="13" applyNumberFormat="1" applyFont="1" applyFill="1" applyBorder="1" applyAlignment="1">
      <alignment horizontal="center"/>
    </xf>
    <xf numFmtId="10" fontId="0" fillId="2" borderId="0" xfId="13" applyNumberFormat="1" applyFont="1" applyFill="1"/>
    <xf numFmtId="0" fontId="0" fillId="2" borderId="0" xfId="0" applyFill="1" applyAlignment="1">
      <alignment vertical="center" wrapText="1"/>
    </xf>
    <xf numFmtId="0" fontId="5" fillId="2" borderId="0" xfId="0" applyFont="1" applyFill="1" applyAlignment="1">
      <alignment vertical="center"/>
    </xf>
    <xf numFmtId="43" fontId="5" fillId="2" borderId="0" xfId="0" applyNumberFormat="1" applyFont="1" applyFill="1" applyBorder="1"/>
    <xf numFmtId="43" fontId="5" fillId="2" borderId="0" xfId="13" applyNumberFormat="1" applyFont="1" applyFill="1" applyBorder="1" applyAlignment="1">
      <alignment horizontal="center"/>
    </xf>
    <xf numFmtId="43" fontId="1" fillId="2" borderId="0" xfId="9" applyFont="1" applyFill="1" applyAlignment="1">
      <alignment horizontal="center" vertical="center"/>
    </xf>
    <xf numFmtId="43" fontId="5" fillId="2" borderId="0" xfId="13" applyNumberFormat="1" applyFont="1" applyFill="1" applyBorder="1" applyAlignment="1">
      <alignment horizontal="center" vertical="center"/>
    </xf>
    <xf numFmtId="10" fontId="5" fillId="2" borderId="0" xfId="13" applyNumberFormat="1" applyFont="1" applyFill="1" applyBorder="1" applyAlignment="1">
      <alignment horizontal="center" vertical="center"/>
    </xf>
    <xf numFmtId="43" fontId="0" fillId="2" borderId="0" xfId="9" quotePrefix="1" applyFont="1" applyFill="1" applyBorder="1"/>
    <xf numFmtId="0" fontId="0" fillId="2" borderId="0" xfId="0" applyFill="1" applyAlignment="1">
      <alignment horizontal="center"/>
    </xf>
    <xf numFmtId="43" fontId="7" fillId="2" borderId="0" xfId="9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0" fillId="2" borderId="5" xfId="0" applyFill="1" applyBorder="1"/>
    <xf numFmtId="0" fontId="6" fillId="2" borderId="6" xfId="0" applyFont="1" applyFill="1" applyBorder="1"/>
    <xf numFmtId="0" fontId="5" fillId="2" borderId="6" xfId="0" applyFont="1" applyFill="1" applyBorder="1" applyAlignment="1">
      <alignment horizontal="center" vertical="center" wrapText="1"/>
    </xf>
    <xf numFmtId="43" fontId="5" fillId="2" borderId="6" xfId="9" applyFont="1" applyFill="1" applyBorder="1" applyAlignment="1">
      <alignment horizontal="center" vertical="center" wrapText="1"/>
    </xf>
    <xf numFmtId="43" fontId="7" fillId="2" borderId="6" xfId="9" applyFont="1" applyFill="1" applyBorder="1" applyAlignment="1">
      <alignment horizontal="center" vertical="center"/>
    </xf>
    <xf numFmtId="43" fontId="7" fillId="2" borderId="0" xfId="9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3" fontId="5" fillId="2" borderId="5" xfId="9" applyFont="1" applyFill="1" applyBorder="1" applyAlignment="1">
      <alignment horizontal="right" vertical="center"/>
    </xf>
    <xf numFmtId="43" fontId="7" fillId="2" borderId="5" xfId="9" applyFont="1" applyFill="1" applyBorder="1" applyAlignment="1">
      <alignment horizontal="right" vertical="center"/>
    </xf>
    <xf numFmtId="43" fontId="3" fillId="2" borderId="5" xfId="9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7" fillId="2" borderId="5" xfId="9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43" fontId="6" fillId="2" borderId="5" xfId="9" applyFont="1" applyFill="1" applyBorder="1"/>
    <xf numFmtId="43" fontId="6" fillId="2" borderId="5" xfId="9" applyFont="1" applyFill="1" applyBorder="1" applyAlignment="1">
      <alignment horizontal="center"/>
    </xf>
    <xf numFmtId="43" fontId="3" fillId="2" borderId="0" xfId="9" applyFont="1" applyFill="1" applyBorder="1" applyAlignment="1">
      <alignment horizontal="right" vertical="center"/>
    </xf>
    <xf numFmtId="43" fontId="3" fillId="2" borderId="0" xfId="9" applyFont="1" applyFill="1" applyBorder="1" applyAlignment="1">
      <alignment horizontal="center" vertical="center"/>
    </xf>
    <xf numFmtId="43" fontId="3" fillId="2" borderId="5" xfId="9" quotePrefix="1" applyFont="1" applyFill="1" applyBorder="1" applyAlignment="1">
      <alignment horizontal="right" vertical="center"/>
    </xf>
    <xf numFmtId="43" fontId="3" fillId="2" borderId="5" xfId="9" applyFont="1" applyFill="1" applyBorder="1" applyAlignment="1">
      <alignment horizontal="right" vertical="center"/>
    </xf>
    <xf numFmtId="0" fontId="5" fillId="2" borderId="7" xfId="0" applyFont="1" applyFill="1" applyBorder="1" applyAlignment="1">
      <alignment vertical="center"/>
    </xf>
    <xf numFmtId="43" fontId="7" fillId="2" borderId="4" xfId="9" applyFont="1" applyFill="1" applyBorder="1" applyAlignment="1">
      <alignment horizontal="right" vertical="center"/>
    </xf>
    <xf numFmtId="43" fontId="7" fillId="2" borderId="4" xfId="9" applyFont="1" applyFill="1" applyBorder="1" applyAlignment="1">
      <alignment horizontal="center" vertical="center"/>
    </xf>
    <xf numFmtId="0" fontId="12" fillId="2" borderId="0" xfId="0" applyFont="1" applyFill="1"/>
    <xf numFmtId="43" fontId="0" fillId="2" borderId="0" xfId="9" applyFont="1" applyFill="1" applyAlignment="1">
      <alignment horizontal="right" vertical="center"/>
    </xf>
    <xf numFmtId="43" fontId="0" fillId="2" borderId="0" xfId="9" applyFont="1" applyFill="1" applyBorder="1" applyAlignment="1">
      <alignment horizontal="right" vertical="center"/>
    </xf>
    <xf numFmtId="43" fontId="5" fillId="2" borderId="6" xfId="9" applyFont="1" applyFill="1" applyBorder="1" applyAlignment="1">
      <alignment horizontal="right" vertical="center"/>
    </xf>
    <xf numFmtId="43" fontId="5" fillId="2" borderId="0" xfId="9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43" fontId="0" fillId="2" borderId="0" xfId="9" quotePrefix="1" applyFont="1" applyFill="1"/>
    <xf numFmtId="0" fontId="10" fillId="2" borderId="0" xfId="0" applyFont="1" applyFill="1" applyAlignment="1">
      <alignment vertical="center"/>
    </xf>
    <xf numFmtId="4" fontId="5" fillId="2" borderId="6" xfId="0" applyNumberFormat="1" applyFont="1" applyFill="1" applyBorder="1"/>
    <xf numFmtId="4" fontId="5" fillId="2" borderId="0" xfId="0" applyNumberFormat="1" applyFont="1" applyFill="1" applyBorder="1"/>
    <xf numFmtId="43" fontId="5" fillId="2" borderId="0" xfId="9" applyFont="1" applyFill="1"/>
    <xf numFmtId="0" fontId="9" fillId="0" borderId="0" xfId="14" applyFont="1" applyAlignment="1">
      <alignment horizontal="left" vertical="center"/>
    </xf>
    <xf numFmtId="0" fontId="10" fillId="2" borderId="0" xfId="14" applyFont="1" applyFill="1" applyAlignment="1">
      <alignment vertical="center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4" xfId="14" xr:uid="{00000000-0005-0000-0000-00000D000000}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</xdr:row>
      <xdr:rowOff>76200</xdr:rowOff>
    </xdr:from>
    <xdr:to>
      <xdr:col>2</xdr:col>
      <xdr:colOff>379730</xdr:colOff>
      <xdr:row>7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866775</xdr:colOff>
      <xdr:row>4</xdr:row>
      <xdr:rowOff>0</xdr:rowOff>
    </xdr:from>
    <xdr:to>
      <xdr:col>3</xdr:col>
      <xdr:colOff>542925</xdr:colOff>
      <xdr:row>7</xdr:row>
      <xdr:rowOff>46642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477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2195079</xdr:colOff>
      <xdr:row>53</xdr:row>
      <xdr:rowOff>17318</xdr:rowOff>
    </xdr:from>
    <xdr:to>
      <xdr:col>4</xdr:col>
      <xdr:colOff>206735</xdr:colOff>
      <xdr:row>56</xdr:row>
      <xdr:rowOff>129670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147" y="9308523"/>
          <a:ext cx="4254861" cy="683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3363191</xdr:colOff>
      <xdr:row>59</xdr:row>
      <xdr:rowOff>26844</xdr:rowOff>
    </xdr:from>
    <xdr:to>
      <xdr:col>3</xdr:col>
      <xdr:colOff>466725</xdr:colOff>
      <xdr:row>65</xdr:row>
      <xdr:rowOff>42431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3666259" y="10461049"/>
          <a:ext cx="1935307" cy="113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86591</xdr:colOff>
      <xdr:row>52</xdr:row>
      <xdr:rowOff>77066</xdr:rowOff>
    </xdr:from>
    <xdr:to>
      <xdr:col>1</xdr:col>
      <xdr:colOff>1181966</xdr:colOff>
      <xdr:row>56</xdr:row>
      <xdr:rowOff>177511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185ED0-B811-4F0E-85C5-5C790CBD9B90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389659" y="9177771"/>
          <a:ext cx="1095375" cy="862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225137</xdr:colOff>
      <xdr:row>59</xdr:row>
      <xdr:rowOff>69271</xdr:rowOff>
    </xdr:from>
    <xdr:to>
      <xdr:col>1</xdr:col>
      <xdr:colOff>2034887</xdr:colOff>
      <xdr:row>65</xdr:row>
      <xdr:rowOff>86589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08A11-F566-467D-A8E2-2DDEEF2A52B1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865910" y="10165771"/>
          <a:ext cx="1134340" cy="180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571501</xdr:colOff>
      <xdr:row>43</xdr:row>
      <xdr:rowOff>112567</xdr:rowOff>
    </xdr:from>
    <xdr:to>
      <xdr:col>3</xdr:col>
      <xdr:colOff>703119</xdr:colOff>
      <xdr:row>50</xdr:row>
      <xdr:rowOff>152341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84B2787-16CB-4F4F-A4B3-FB309F6137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4294910" y="7602681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1575955</xdr:colOff>
      <xdr:row>45</xdr:row>
      <xdr:rowOff>17318</xdr:rowOff>
    </xdr:from>
    <xdr:to>
      <xdr:col>2</xdr:col>
      <xdr:colOff>225136</xdr:colOff>
      <xdr:row>50</xdr:row>
      <xdr:rowOff>68407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29E992AC-EED5-4665-8291-1178D33C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79023" y="7836477"/>
          <a:ext cx="2069522" cy="951635"/>
        </a:xfrm>
        <a:prstGeom prst="rect">
          <a:avLst/>
        </a:prstGeom>
      </xdr:spPr>
    </xdr:pic>
    <xdr:clientData/>
  </xdr:twoCellAnchor>
  <xdr:twoCellAnchor editAs="oneCell">
    <xdr:from>
      <xdr:col>1</xdr:col>
      <xdr:colOff>2224877</xdr:colOff>
      <xdr:row>331</xdr:row>
      <xdr:rowOff>88119</xdr:rowOff>
    </xdr:from>
    <xdr:to>
      <xdr:col>2</xdr:col>
      <xdr:colOff>1121098</xdr:colOff>
      <xdr:row>337</xdr:row>
      <xdr:rowOff>154794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BFC9EB48-40B9-491E-9446-576E74F14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27945" y="62199778"/>
          <a:ext cx="2316562" cy="1209675"/>
        </a:xfrm>
        <a:prstGeom prst="rect">
          <a:avLst/>
        </a:prstGeom>
      </xdr:spPr>
    </xdr:pic>
    <xdr:clientData/>
  </xdr:twoCellAnchor>
  <xdr:twoCellAnchor editAs="oneCell">
    <xdr:from>
      <xdr:col>2</xdr:col>
      <xdr:colOff>1380360</xdr:colOff>
      <xdr:row>329</xdr:row>
      <xdr:rowOff>31581</xdr:rowOff>
    </xdr:from>
    <xdr:to>
      <xdr:col>4</xdr:col>
      <xdr:colOff>100037</xdr:colOff>
      <xdr:row>337</xdr:row>
      <xdr:rowOff>5546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30DDAFD-DC33-4038-B7C0-1FE71805A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5103769" y="60809740"/>
          <a:ext cx="1542541" cy="14979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1887686</xdr:colOff>
      <xdr:row>344</xdr:row>
      <xdr:rowOff>103908</xdr:rowOff>
    </xdr:from>
    <xdr:to>
      <xdr:col>2</xdr:col>
      <xdr:colOff>324746</xdr:colOff>
      <xdr:row>351</xdr:row>
      <xdr:rowOff>155862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F81F7E-83C7-4BF4-8F26-44D16EB52AB4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426728" y="64456093"/>
          <a:ext cx="1385454" cy="18574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156883</xdr:colOff>
      <xdr:row>339</xdr:row>
      <xdr:rowOff>78442</xdr:rowOff>
    </xdr:from>
    <xdr:to>
      <xdr:col>1</xdr:col>
      <xdr:colOff>1518958</xdr:colOff>
      <xdr:row>343</xdr:row>
      <xdr:rowOff>21292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92C7AD8-6671-460F-9741-81B994882B8C}"/>
            </a:ext>
            <a:ext uri="{147F2762-F138-4A5C-976F-8EAC2B608ADB}">
              <a16:predDERef xmlns:a16="http://schemas.microsoft.com/office/drawing/2014/main" pred="{6A9FB32D-E053-463F-8D63-D9B450135CF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604558" y="50894317"/>
          <a:ext cx="1362075" cy="590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145676</xdr:colOff>
      <xdr:row>339</xdr:row>
      <xdr:rowOff>156882</xdr:rowOff>
    </xdr:from>
    <xdr:to>
      <xdr:col>5</xdr:col>
      <xdr:colOff>489837</xdr:colOff>
      <xdr:row>344</xdr:row>
      <xdr:rowOff>25914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9662F15-9785-4D12-A2B3-2E9F91D9B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501" y="50972757"/>
          <a:ext cx="4239886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476249</xdr:colOff>
      <xdr:row>345</xdr:row>
      <xdr:rowOff>173182</xdr:rowOff>
    </xdr:from>
    <xdr:to>
      <xdr:col>5</xdr:col>
      <xdr:colOff>121432</xdr:colOff>
      <xdr:row>352</xdr:row>
      <xdr:rowOff>17320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A9E006D0-5786-4C92-A7C2-164566582AD9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611090" y="64951841"/>
          <a:ext cx="2130342" cy="11516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11206</xdr:colOff>
      <xdr:row>76</xdr:row>
      <xdr:rowOff>56030</xdr:rowOff>
    </xdr:from>
    <xdr:to>
      <xdr:col>2</xdr:col>
      <xdr:colOff>122810</xdr:colOff>
      <xdr:row>80</xdr:row>
      <xdr:rowOff>75946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2F4F4AD-E08F-4168-B67D-59B8106508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1199030"/>
          <a:ext cx="3835879" cy="6676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336176</xdr:colOff>
      <xdr:row>77</xdr:row>
      <xdr:rowOff>11206</xdr:rowOff>
    </xdr:from>
    <xdr:to>
      <xdr:col>3</xdr:col>
      <xdr:colOff>11817</xdr:colOff>
      <xdr:row>80</xdr:row>
      <xdr:rowOff>65641</xdr:rowOff>
    </xdr:to>
    <xdr:pic>
      <xdr:nvPicPr>
        <xdr:cNvPr id="17" name="Imagen 1">
          <a:extLst>
            <a:ext uri="{FF2B5EF4-FFF2-40B4-BE49-F238E27FC236}">
              <a16:creationId xmlns:a16="http://schemas.microsoft.com/office/drawing/2014/main" id="{DF4601FC-1F65-4F29-8A1C-886E7B53A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1001" y="1344706"/>
          <a:ext cx="1085341" cy="54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564"/>
  <sheetViews>
    <sheetView tabSelected="1" zoomScale="110" zoomScaleNormal="110" workbookViewId="0">
      <selection activeCell="J16" sqref="J16"/>
    </sheetView>
  </sheetViews>
  <sheetFormatPr baseColWidth="10" defaultColWidth="9.140625" defaultRowHeight="12.75" x14ac:dyDescent="0.25"/>
  <cols>
    <col min="1" max="1" width="4.5703125" style="15" customWidth="1"/>
    <col min="2" max="2" width="51.28515625" style="17" customWidth="1"/>
    <col min="3" max="4" width="21.140625" style="15" customWidth="1"/>
    <col min="5" max="5" width="16.140625" style="15" customWidth="1"/>
    <col min="6" max="6" width="16.7109375" style="15" customWidth="1"/>
    <col min="7" max="8" width="16.5703125" style="15" bestFit="1" customWidth="1"/>
    <col min="9" max="9" width="14.42578125" style="15" bestFit="1" customWidth="1"/>
    <col min="10" max="10" width="9.140625" style="15"/>
    <col min="11" max="11" width="15.42578125" style="15" bestFit="1" customWidth="1"/>
    <col min="12" max="254" width="9.140625" style="15"/>
    <col min="255" max="255" width="5.28515625" style="15" customWidth="1"/>
    <col min="256" max="256" width="48.42578125" style="15" customWidth="1"/>
    <col min="257" max="257" width="33.7109375" style="15" customWidth="1"/>
    <col min="258" max="258" width="9.140625" style="15"/>
    <col min="259" max="259" width="13.7109375" style="15" bestFit="1" customWidth="1"/>
    <col min="260" max="510" width="9.140625" style="15"/>
    <col min="511" max="511" width="5.28515625" style="15" customWidth="1"/>
    <col min="512" max="512" width="48.42578125" style="15" customWidth="1"/>
    <col min="513" max="513" width="33.7109375" style="15" customWidth="1"/>
    <col min="514" max="514" width="9.140625" style="15"/>
    <col min="515" max="515" width="13.7109375" style="15" bestFit="1" customWidth="1"/>
    <col min="516" max="766" width="9.140625" style="15"/>
    <col min="767" max="767" width="5.28515625" style="15" customWidth="1"/>
    <col min="768" max="768" width="48.42578125" style="15" customWidth="1"/>
    <col min="769" max="769" width="33.7109375" style="15" customWidth="1"/>
    <col min="770" max="770" width="9.140625" style="15"/>
    <col min="771" max="771" width="13.7109375" style="15" bestFit="1" customWidth="1"/>
    <col min="772" max="1022" width="9.140625" style="15"/>
    <col min="1023" max="1023" width="5.28515625" style="15" customWidth="1"/>
    <col min="1024" max="1024" width="48.42578125" style="15" customWidth="1"/>
    <col min="1025" max="1025" width="33.7109375" style="15" customWidth="1"/>
    <col min="1026" max="1026" width="9.140625" style="15"/>
    <col min="1027" max="1027" width="13.7109375" style="15" bestFit="1" customWidth="1"/>
    <col min="1028" max="1278" width="9.140625" style="15"/>
    <col min="1279" max="1279" width="5.28515625" style="15" customWidth="1"/>
    <col min="1280" max="1280" width="48.42578125" style="15" customWidth="1"/>
    <col min="1281" max="1281" width="33.7109375" style="15" customWidth="1"/>
    <col min="1282" max="1282" width="9.140625" style="15"/>
    <col min="1283" max="1283" width="13.7109375" style="15" bestFit="1" customWidth="1"/>
    <col min="1284" max="1534" width="9.140625" style="15"/>
    <col min="1535" max="1535" width="5.28515625" style="15" customWidth="1"/>
    <col min="1536" max="1536" width="48.42578125" style="15" customWidth="1"/>
    <col min="1537" max="1537" width="33.7109375" style="15" customWidth="1"/>
    <col min="1538" max="1538" width="9.140625" style="15"/>
    <col min="1539" max="1539" width="13.7109375" style="15" bestFit="1" customWidth="1"/>
    <col min="1540" max="1790" width="9.140625" style="15"/>
    <col min="1791" max="1791" width="5.28515625" style="15" customWidth="1"/>
    <col min="1792" max="1792" width="48.42578125" style="15" customWidth="1"/>
    <col min="1793" max="1793" width="33.7109375" style="15" customWidth="1"/>
    <col min="1794" max="1794" width="9.140625" style="15"/>
    <col min="1795" max="1795" width="13.7109375" style="15" bestFit="1" customWidth="1"/>
    <col min="1796" max="2046" width="9.140625" style="15"/>
    <col min="2047" max="2047" width="5.28515625" style="15" customWidth="1"/>
    <col min="2048" max="2048" width="48.42578125" style="15" customWidth="1"/>
    <col min="2049" max="2049" width="33.7109375" style="15" customWidth="1"/>
    <col min="2050" max="2050" width="9.140625" style="15"/>
    <col min="2051" max="2051" width="13.7109375" style="15" bestFit="1" customWidth="1"/>
    <col min="2052" max="2302" width="9.140625" style="15"/>
    <col min="2303" max="2303" width="5.28515625" style="15" customWidth="1"/>
    <col min="2304" max="2304" width="48.42578125" style="15" customWidth="1"/>
    <col min="2305" max="2305" width="33.7109375" style="15" customWidth="1"/>
    <col min="2306" max="2306" width="9.140625" style="15"/>
    <col min="2307" max="2307" width="13.7109375" style="15" bestFit="1" customWidth="1"/>
    <col min="2308" max="2558" width="9.140625" style="15"/>
    <col min="2559" max="2559" width="5.28515625" style="15" customWidth="1"/>
    <col min="2560" max="2560" width="48.42578125" style="15" customWidth="1"/>
    <col min="2561" max="2561" width="33.7109375" style="15" customWidth="1"/>
    <col min="2562" max="2562" width="9.140625" style="15"/>
    <col min="2563" max="2563" width="13.7109375" style="15" bestFit="1" customWidth="1"/>
    <col min="2564" max="2814" width="9.140625" style="15"/>
    <col min="2815" max="2815" width="5.28515625" style="15" customWidth="1"/>
    <col min="2816" max="2816" width="48.42578125" style="15" customWidth="1"/>
    <col min="2817" max="2817" width="33.7109375" style="15" customWidth="1"/>
    <col min="2818" max="2818" width="9.140625" style="15"/>
    <col min="2819" max="2819" width="13.7109375" style="15" bestFit="1" customWidth="1"/>
    <col min="2820" max="3070" width="9.140625" style="15"/>
    <col min="3071" max="3071" width="5.28515625" style="15" customWidth="1"/>
    <col min="3072" max="3072" width="48.42578125" style="15" customWidth="1"/>
    <col min="3073" max="3073" width="33.7109375" style="15" customWidth="1"/>
    <col min="3074" max="3074" width="9.140625" style="15"/>
    <col min="3075" max="3075" width="13.7109375" style="15" bestFit="1" customWidth="1"/>
    <col min="3076" max="3326" width="9.140625" style="15"/>
    <col min="3327" max="3327" width="5.28515625" style="15" customWidth="1"/>
    <col min="3328" max="3328" width="48.42578125" style="15" customWidth="1"/>
    <col min="3329" max="3329" width="33.7109375" style="15" customWidth="1"/>
    <col min="3330" max="3330" width="9.140625" style="15"/>
    <col min="3331" max="3331" width="13.7109375" style="15" bestFit="1" customWidth="1"/>
    <col min="3332" max="3582" width="9.140625" style="15"/>
    <col min="3583" max="3583" width="5.28515625" style="15" customWidth="1"/>
    <col min="3584" max="3584" width="48.42578125" style="15" customWidth="1"/>
    <col min="3585" max="3585" width="33.7109375" style="15" customWidth="1"/>
    <col min="3586" max="3586" width="9.140625" style="15"/>
    <col min="3587" max="3587" width="13.7109375" style="15" bestFit="1" customWidth="1"/>
    <col min="3588" max="3838" width="9.140625" style="15"/>
    <col min="3839" max="3839" width="5.28515625" style="15" customWidth="1"/>
    <col min="3840" max="3840" width="48.42578125" style="15" customWidth="1"/>
    <col min="3841" max="3841" width="33.7109375" style="15" customWidth="1"/>
    <col min="3842" max="3842" width="9.140625" style="15"/>
    <col min="3843" max="3843" width="13.7109375" style="15" bestFit="1" customWidth="1"/>
    <col min="3844" max="4094" width="9.140625" style="15"/>
    <col min="4095" max="4095" width="5.28515625" style="15" customWidth="1"/>
    <col min="4096" max="4096" width="48.42578125" style="15" customWidth="1"/>
    <col min="4097" max="4097" width="33.7109375" style="15" customWidth="1"/>
    <col min="4098" max="4098" width="9.140625" style="15"/>
    <col min="4099" max="4099" width="13.7109375" style="15" bestFit="1" customWidth="1"/>
    <col min="4100" max="4350" width="9.140625" style="15"/>
    <col min="4351" max="4351" width="5.28515625" style="15" customWidth="1"/>
    <col min="4352" max="4352" width="48.42578125" style="15" customWidth="1"/>
    <col min="4353" max="4353" width="33.7109375" style="15" customWidth="1"/>
    <col min="4354" max="4354" width="9.140625" style="15"/>
    <col min="4355" max="4355" width="13.7109375" style="15" bestFit="1" customWidth="1"/>
    <col min="4356" max="4606" width="9.140625" style="15"/>
    <col min="4607" max="4607" width="5.28515625" style="15" customWidth="1"/>
    <col min="4608" max="4608" width="48.42578125" style="15" customWidth="1"/>
    <col min="4609" max="4609" width="33.7109375" style="15" customWidth="1"/>
    <col min="4610" max="4610" width="9.140625" style="15"/>
    <col min="4611" max="4611" width="13.7109375" style="15" bestFit="1" customWidth="1"/>
    <col min="4612" max="4862" width="9.140625" style="15"/>
    <col min="4863" max="4863" width="5.28515625" style="15" customWidth="1"/>
    <col min="4864" max="4864" width="48.42578125" style="15" customWidth="1"/>
    <col min="4865" max="4865" width="33.7109375" style="15" customWidth="1"/>
    <col min="4866" max="4866" width="9.140625" style="15"/>
    <col min="4867" max="4867" width="13.7109375" style="15" bestFit="1" customWidth="1"/>
    <col min="4868" max="5118" width="9.140625" style="15"/>
    <col min="5119" max="5119" width="5.28515625" style="15" customWidth="1"/>
    <col min="5120" max="5120" width="48.42578125" style="15" customWidth="1"/>
    <col min="5121" max="5121" width="33.7109375" style="15" customWidth="1"/>
    <col min="5122" max="5122" width="9.140625" style="15"/>
    <col min="5123" max="5123" width="13.7109375" style="15" bestFit="1" customWidth="1"/>
    <col min="5124" max="5374" width="9.140625" style="15"/>
    <col min="5375" max="5375" width="5.28515625" style="15" customWidth="1"/>
    <col min="5376" max="5376" width="48.42578125" style="15" customWidth="1"/>
    <col min="5377" max="5377" width="33.7109375" style="15" customWidth="1"/>
    <col min="5378" max="5378" width="9.140625" style="15"/>
    <col min="5379" max="5379" width="13.7109375" style="15" bestFit="1" customWidth="1"/>
    <col min="5380" max="5630" width="9.140625" style="15"/>
    <col min="5631" max="5631" width="5.28515625" style="15" customWidth="1"/>
    <col min="5632" max="5632" width="48.42578125" style="15" customWidth="1"/>
    <col min="5633" max="5633" width="33.7109375" style="15" customWidth="1"/>
    <col min="5634" max="5634" width="9.140625" style="15"/>
    <col min="5635" max="5635" width="13.7109375" style="15" bestFit="1" customWidth="1"/>
    <col min="5636" max="5886" width="9.140625" style="15"/>
    <col min="5887" max="5887" width="5.28515625" style="15" customWidth="1"/>
    <col min="5888" max="5888" width="48.42578125" style="15" customWidth="1"/>
    <col min="5889" max="5889" width="33.7109375" style="15" customWidth="1"/>
    <col min="5890" max="5890" width="9.140625" style="15"/>
    <col min="5891" max="5891" width="13.7109375" style="15" bestFit="1" customWidth="1"/>
    <col min="5892" max="6142" width="9.140625" style="15"/>
    <col min="6143" max="6143" width="5.28515625" style="15" customWidth="1"/>
    <col min="6144" max="6144" width="48.42578125" style="15" customWidth="1"/>
    <col min="6145" max="6145" width="33.7109375" style="15" customWidth="1"/>
    <col min="6146" max="6146" width="9.140625" style="15"/>
    <col min="6147" max="6147" width="13.7109375" style="15" bestFit="1" customWidth="1"/>
    <col min="6148" max="6398" width="9.140625" style="15"/>
    <col min="6399" max="6399" width="5.28515625" style="15" customWidth="1"/>
    <col min="6400" max="6400" width="48.42578125" style="15" customWidth="1"/>
    <col min="6401" max="6401" width="33.7109375" style="15" customWidth="1"/>
    <col min="6402" max="6402" width="9.140625" style="15"/>
    <col min="6403" max="6403" width="13.7109375" style="15" bestFit="1" customWidth="1"/>
    <col min="6404" max="6654" width="9.140625" style="15"/>
    <col min="6655" max="6655" width="5.28515625" style="15" customWidth="1"/>
    <col min="6656" max="6656" width="48.42578125" style="15" customWidth="1"/>
    <col min="6657" max="6657" width="33.7109375" style="15" customWidth="1"/>
    <col min="6658" max="6658" width="9.140625" style="15"/>
    <col min="6659" max="6659" width="13.7109375" style="15" bestFit="1" customWidth="1"/>
    <col min="6660" max="6910" width="9.140625" style="15"/>
    <col min="6911" max="6911" width="5.28515625" style="15" customWidth="1"/>
    <col min="6912" max="6912" width="48.42578125" style="15" customWidth="1"/>
    <col min="6913" max="6913" width="33.7109375" style="15" customWidth="1"/>
    <col min="6914" max="6914" width="9.140625" style="15"/>
    <col min="6915" max="6915" width="13.7109375" style="15" bestFit="1" customWidth="1"/>
    <col min="6916" max="7166" width="9.140625" style="15"/>
    <col min="7167" max="7167" width="5.28515625" style="15" customWidth="1"/>
    <col min="7168" max="7168" width="48.42578125" style="15" customWidth="1"/>
    <col min="7169" max="7169" width="33.7109375" style="15" customWidth="1"/>
    <col min="7170" max="7170" width="9.140625" style="15"/>
    <col min="7171" max="7171" width="13.7109375" style="15" bestFit="1" customWidth="1"/>
    <col min="7172" max="7422" width="9.140625" style="15"/>
    <col min="7423" max="7423" width="5.28515625" style="15" customWidth="1"/>
    <col min="7424" max="7424" width="48.42578125" style="15" customWidth="1"/>
    <col min="7425" max="7425" width="33.7109375" style="15" customWidth="1"/>
    <col min="7426" max="7426" width="9.140625" style="15"/>
    <col min="7427" max="7427" width="13.7109375" style="15" bestFit="1" customWidth="1"/>
    <col min="7428" max="7678" width="9.140625" style="15"/>
    <col min="7679" max="7679" width="5.28515625" style="15" customWidth="1"/>
    <col min="7680" max="7680" width="48.42578125" style="15" customWidth="1"/>
    <col min="7681" max="7681" width="33.7109375" style="15" customWidth="1"/>
    <col min="7682" max="7682" width="9.140625" style="15"/>
    <col min="7683" max="7683" width="13.7109375" style="15" bestFit="1" customWidth="1"/>
    <col min="7684" max="7934" width="9.140625" style="15"/>
    <col min="7935" max="7935" width="5.28515625" style="15" customWidth="1"/>
    <col min="7936" max="7936" width="48.42578125" style="15" customWidth="1"/>
    <col min="7937" max="7937" width="33.7109375" style="15" customWidth="1"/>
    <col min="7938" max="7938" width="9.140625" style="15"/>
    <col min="7939" max="7939" width="13.7109375" style="15" bestFit="1" customWidth="1"/>
    <col min="7940" max="8190" width="9.140625" style="15"/>
    <col min="8191" max="8191" width="5.28515625" style="15" customWidth="1"/>
    <col min="8192" max="8192" width="48.42578125" style="15" customWidth="1"/>
    <col min="8193" max="8193" width="33.7109375" style="15" customWidth="1"/>
    <col min="8194" max="8194" width="9.140625" style="15"/>
    <col min="8195" max="8195" width="13.7109375" style="15" bestFit="1" customWidth="1"/>
    <col min="8196" max="8446" width="9.140625" style="15"/>
    <col min="8447" max="8447" width="5.28515625" style="15" customWidth="1"/>
    <col min="8448" max="8448" width="48.42578125" style="15" customWidth="1"/>
    <col min="8449" max="8449" width="33.7109375" style="15" customWidth="1"/>
    <col min="8450" max="8450" width="9.140625" style="15"/>
    <col min="8451" max="8451" width="13.7109375" style="15" bestFit="1" customWidth="1"/>
    <col min="8452" max="8702" width="9.140625" style="15"/>
    <col min="8703" max="8703" width="5.28515625" style="15" customWidth="1"/>
    <col min="8704" max="8704" width="48.42578125" style="15" customWidth="1"/>
    <col min="8705" max="8705" width="33.7109375" style="15" customWidth="1"/>
    <col min="8706" max="8706" width="9.140625" style="15"/>
    <col min="8707" max="8707" width="13.7109375" style="15" bestFit="1" customWidth="1"/>
    <col min="8708" max="8958" width="9.140625" style="15"/>
    <col min="8959" max="8959" width="5.28515625" style="15" customWidth="1"/>
    <col min="8960" max="8960" width="48.42578125" style="15" customWidth="1"/>
    <col min="8961" max="8961" width="33.7109375" style="15" customWidth="1"/>
    <col min="8962" max="8962" width="9.140625" style="15"/>
    <col min="8963" max="8963" width="13.7109375" style="15" bestFit="1" customWidth="1"/>
    <col min="8964" max="9214" width="9.140625" style="15"/>
    <col min="9215" max="9215" width="5.28515625" style="15" customWidth="1"/>
    <col min="9216" max="9216" width="48.42578125" style="15" customWidth="1"/>
    <col min="9217" max="9217" width="33.7109375" style="15" customWidth="1"/>
    <col min="9218" max="9218" width="9.140625" style="15"/>
    <col min="9219" max="9219" width="13.7109375" style="15" bestFit="1" customWidth="1"/>
    <col min="9220" max="9470" width="9.140625" style="15"/>
    <col min="9471" max="9471" width="5.28515625" style="15" customWidth="1"/>
    <col min="9472" max="9472" width="48.42578125" style="15" customWidth="1"/>
    <col min="9473" max="9473" width="33.7109375" style="15" customWidth="1"/>
    <col min="9474" max="9474" width="9.140625" style="15"/>
    <col min="9475" max="9475" width="13.7109375" style="15" bestFit="1" customWidth="1"/>
    <col min="9476" max="9726" width="9.140625" style="15"/>
    <col min="9727" max="9727" width="5.28515625" style="15" customWidth="1"/>
    <col min="9728" max="9728" width="48.42578125" style="15" customWidth="1"/>
    <col min="9729" max="9729" width="33.7109375" style="15" customWidth="1"/>
    <col min="9730" max="9730" width="9.140625" style="15"/>
    <col min="9731" max="9731" width="13.7109375" style="15" bestFit="1" customWidth="1"/>
    <col min="9732" max="9982" width="9.140625" style="15"/>
    <col min="9983" max="9983" width="5.28515625" style="15" customWidth="1"/>
    <col min="9984" max="9984" width="48.42578125" style="15" customWidth="1"/>
    <col min="9985" max="9985" width="33.7109375" style="15" customWidth="1"/>
    <col min="9986" max="9986" width="9.140625" style="15"/>
    <col min="9987" max="9987" width="13.7109375" style="15" bestFit="1" customWidth="1"/>
    <col min="9988" max="10238" width="9.140625" style="15"/>
    <col min="10239" max="10239" width="5.28515625" style="15" customWidth="1"/>
    <col min="10240" max="10240" width="48.42578125" style="15" customWidth="1"/>
    <col min="10241" max="10241" width="33.7109375" style="15" customWidth="1"/>
    <col min="10242" max="10242" width="9.140625" style="15"/>
    <col min="10243" max="10243" width="13.7109375" style="15" bestFit="1" customWidth="1"/>
    <col min="10244" max="10494" width="9.140625" style="15"/>
    <col min="10495" max="10495" width="5.28515625" style="15" customWidth="1"/>
    <col min="10496" max="10496" width="48.42578125" style="15" customWidth="1"/>
    <col min="10497" max="10497" width="33.7109375" style="15" customWidth="1"/>
    <col min="10498" max="10498" width="9.140625" style="15"/>
    <col min="10499" max="10499" width="13.7109375" style="15" bestFit="1" customWidth="1"/>
    <col min="10500" max="10750" width="9.140625" style="15"/>
    <col min="10751" max="10751" width="5.28515625" style="15" customWidth="1"/>
    <col min="10752" max="10752" width="48.42578125" style="15" customWidth="1"/>
    <col min="10753" max="10753" width="33.7109375" style="15" customWidth="1"/>
    <col min="10754" max="10754" width="9.140625" style="15"/>
    <col min="10755" max="10755" width="13.7109375" style="15" bestFit="1" customWidth="1"/>
    <col min="10756" max="11006" width="9.140625" style="15"/>
    <col min="11007" max="11007" width="5.28515625" style="15" customWidth="1"/>
    <col min="11008" max="11008" width="48.42578125" style="15" customWidth="1"/>
    <col min="11009" max="11009" width="33.7109375" style="15" customWidth="1"/>
    <col min="11010" max="11010" width="9.140625" style="15"/>
    <col min="11011" max="11011" width="13.7109375" style="15" bestFit="1" customWidth="1"/>
    <col min="11012" max="11262" width="9.140625" style="15"/>
    <col min="11263" max="11263" width="5.28515625" style="15" customWidth="1"/>
    <col min="11264" max="11264" width="48.42578125" style="15" customWidth="1"/>
    <col min="11265" max="11265" width="33.7109375" style="15" customWidth="1"/>
    <col min="11266" max="11266" width="9.140625" style="15"/>
    <col min="11267" max="11267" width="13.7109375" style="15" bestFit="1" customWidth="1"/>
    <col min="11268" max="11518" width="9.140625" style="15"/>
    <col min="11519" max="11519" width="5.28515625" style="15" customWidth="1"/>
    <col min="11520" max="11520" width="48.42578125" style="15" customWidth="1"/>
    <col min="11521" max="11521" width="33.7109375" style="15" customWidth="1"/>
    <col min="11522" max="11522" width="9.140625" style="15"/>
    <col min="11523" max="11523" width="13.7109375" style="15" bestFit="1" customWidth="1"/>
    <col min="11524" max="11774" width="9.140625" style="15"/>
    <col min="11775" max="11775" width="5.28515625" style="15" customWidth="1"/>
    <col min="11776" max="11776" width="48.42578125" style="15" customWidth="1"/>
    <col min="11777" max="11777" width="33.7109375" style="15" customWidth="1"/>
    <col min="11778" max="11778" width="9.140625" style="15"/>
    <col min="11779" max="11779" width="13.7109375" style="15" bestFit="1" customWidth="1"/>
    <col min="11780" max="12030" width="9.140625" style="15"/>
    <col min="12031" max="12031" width="5.28515625" style="15" customWidth="1"/>
    <col min="12032" max="12032" width="48.42578125" style="15" customWidth="1"/>
    <col min="12033" max="12033" width="33.7109375" style="15" customWidth="1"/>
    <col min="12034" max="12034" width="9.140625" style="15"/>
    <col min="12035" max="12035" width="13.7109375" style="15" bestFit="1" customWidth="1"/>
    <col min="12036" max="12286" width="9.140625" style="15"/>
    <col min="12287" max="12287" width="5.28515625" style="15" customWidth="1"/>
    <col min="12288" max="12288" width="48.42578125" style="15" customWidth="1"/>
    <col min="12289" max="12289" width="33.7109375" style="15" customWidth="1"/>
    <col min="12290" max="12290" width="9.140625" style="15"/>
    <col min="12291" max="12291" width="13.7109375" style="15" bestFit="1" customWidth="1"/>
    <col min="12292" max="12542" width="9.140625" style="15"/>
    <col min="12543" max="12543" width="5.28515625" style="15" customWidth="1"/>
    <col min="12544" max="12544" width="48.42578125" style="15" customWidth="1"/>
    <col min="12545" max="12545" width="33.7109375" style="15" customWidth="1"/>
    <col min="12546" max="12546" width="9.140625" style="15"/>
    <col min="12547" max="12547" width="13.7109375" style="15" bestFit="1" customWidth="1"/>
    <col min="12548" max="12798" width="9.140625" style="15"/>
    <col min="12799" max="12799" width="5.28515625" style="15" customWidth="1"/>
    <col min="12800" max="12800" width="48.42578125" style="15" customWidth="1"/>
    <col min="12801" max="12801" width="33.7109375" style="15" customWidth="1"/>
    <col min="12802" max="12802" width="9.140625" style="15"/>
    <col min="12803" max="12803" width="13.7109375" style="15" bestFit="1" customWidth="1"/>
    <col min="12804" max="13054" width="9.140625" style="15"/>
    <col min="13055" max="13055" width="5.28515625" style="15" customWidth="1"/>
    <col min="13056" max="13056" width="48.42578125" style="15" customWidth="1"/>
    <col min="13057" max="13057" width="33.7109375" style="15" customWidth="1"/>
    <col min="13058" max="13058" width="9.140625" style="15"/>
    <col min="13059" max="13059" width="13.7109375" style="15" bestFit="1" customWidth="1"/>
    <col min="13060" max="13310" width="9.140625" style="15"/>
    <col min="13311" max="13311" width="5.28515625" style="15" customWidth="1"/>
    <col min="13312" max="13312" width="48.42578125" style="15" customWidth="1"/>
    <col min="13313" max="13313" width="33.7109375" style="15" customWidth="1"/>
    <col min="13314" max="13314" width="9.140625" style="15"/>
    <col min="13315" max="13315" width="13.7109375" style="15" bestFit="1" customWidth="1"/>
    <col min="13316" max="13566" width="9.140625" style="15"/>
    <col min="13567" max="13567" width="5.28515625" style="15" customWidth="1"/>
    <col min="13568" max="13568" width="48.42578125" style="15" customWidth="1"/>
    <col min="13569" max="13569" width="33.7109375" style="15" customWidth="1"/>
    <col min="13570" max="13570" width="9.140625" style="15"/>
    <col min="13571" max="13571" width="13.7109375" style="15" bestFit="1" customWidth="1"/>
    <col min="13572" max="13822" width="9.140625" style="15"/>
    <col min="13823" max="13823" width="5.28515625" style="15" customWidth="1"/>
    <col min="13824" max="13824" width="48.42578125" style="15" customWidth="1"/>
    <col min="13825" max="13825" width="33.7109375" style="15" customWidth="1"/>
    <col min="13826" max="13826" width="9.140625" style="15"/>
    <col min="13827" max="13827" width="13.7109375" style="15" bestFit="1" customWidth="1"/>
    <col min="13828" max="14078" width="9.140625" style="15"/>
    <col min="14079" max="14079" width="5.28515625" style="15" customWidth="1"/>
    <col min="14080" max="14080" width="48.42578125" style="15" customWidth="1"/>
    <col min="14081" max="14081" width="33.7109375" style="15" customWidth="1"/>
    <col min="14082" max="14082" width="9.140625" style="15"/>
    <col min="14083" max="14083" width="13.7109375" style="15" bestFit="1" customWidth="1"/>
    <col min="14084" max="14334" width="9.140625" style="15"/>
    <col min="14335" max="14335" width="5.28515625" style="15" customWidth="1"/>
    <col min="14336" max="14336" width="48.42578125" style="15" customWidth="1"/>
    <col min="14337" max="14337" width="33.7109375" style="15" customWidth="1"/>
    <col min="14338" max="14338" width="9.140625" style="15"/>
    <col min="14339" max="14339" width="13.7109375" style="15" bestFit="1" customWidth="1"/>
    <col min="14340" max="14590" width="9.140625" style="15"/>
    <col min="14591" max="14591" width="5.28515625" style="15" customWidth="1"/>
    <col min="14592" max="14592" width="48.42578125" style="15" customWidth="1"/>
    <col min="14593" max="14593" width="33.7109375" style="15" customWidth="1"/>
    <col min="14594" max="14594" width="9.140625" style="15"/>
    <col min="14595" max="14595" width="13.7109375" style="15" bestFit="1" customWidth="1"/>
    <col min="14596" max="14846" width="9.140625" style="15"/>
    <col min="14847" max="14847" width="5.28515625" style="15" customWidth="1"/>
    <col min="14848" max="14848" width="48.42578125" style="15" customWidth="1"/>
    <col min="14849" max="14849" width="33.7109375" style="15" customWidth="1"/>
    <col min="14850" max="14850" width="9.140625" style="15"/>
    <col min="14851" max="14851" width="13.7109375" style="15" bestFit="1" customWidth="1"/>
    <col min="14852" max="15102" width="9.140625" style="15"/>
    <col min="15103" max="15103" width="5.28515625" style="15" customWidth="1"/>
    <col min="15104" max="15104" width="48.42578125" style="15" customWidth="1"/>
    <col min="15105" max="15105" width="33.7109375" style="15" customWidth="1"/>
    <col min="15106" max="15106" width="9.140625" style="15"/>
    <col min="15107" max="15107" width="13.7109375" style="15" bestFit="1" customWidth="1"/>
    <col min="15108" max="15358" width="9.140625" style="15"/>
    <col min="15359" max="15359" width="5.28515625" style="15" customWidth="1"/>
    <col min="15360" max="15360" width="48.42578125" style="15" customWidth="1"/>
    <col min="15361" max="15361" width="33.7109375" style="15" customWidth="1"/>
    <col min="15362" max="15362" width="9.140625" style="15"/>
    <col min="15363" max="15363" width="13.7109375" style="15" bestFit="1" customWidth="1"/>
    <col min="15364" max="15614" width="9.140625" style="15"/>
    <col min="15615" max="15615" width="5.28515625" style="15" customWidth="1"/>
    <col min="15616" max="15616" width="48.42578125" style="15" customWidth="1"/>
    <col min="15617" max="15617" width="33.7109375" style="15" customWidth="1"/>
    <col min="15618" max="15618" width="9.140625" style="15"/>
    <col min="15619" max="15619" width="13.7109375" style="15" bestFit="1" customWidth="1"/>
    <col min="15620" max="15870" width="9.140625" style="15"/>
    <col min="15871" max="15871" width="5.28515625" style="15" customWidth="1"/>
    <col min="15872" max="15872" width="48.42578125" style="15" customWidth="1"/>
    <col min="15873" max="15873" width="33.7109375" style="15" customWidth="1"/>
    <col min="15874" max="15874" width="9.140625" style="15"/>
    <col min="15875" max="15875" width="13.7109375" style="15" bestFit="1" customWidth="1"/>
    <col min="15876" max="16126" width="9.140625" style="15"/>
    <col min="16127" max="16127" width="5.28515625" style="15" customWidth="1"/>
    <col min="16128" max="16128" width="48.42578125" style="15" customWidth="1"/>
    <col min="16129" max="16129" width="33.7109375" style="15" customWidth="1"/>
    <col min="16130" max="16130" width="9.140625" style="15"/>
    <col min="16131" max="16131" width="13.7109375" style="15" bestFit="1" customWidth="1"/>
    <col min="16132" max="16384" width="9.140625" style="15"/>
  </cols>
  <sheetData>
    <row r="1" spans="1:12" x14ac:dyDescent="0.25">
      <c r="A1" s="156" t="s">
        <v>151</v>
      </c>
      <c r="B1" s="156"/>
      <c r="C1" s="156"/>
      <c r="D1" s="156"/>
      <c r="E1" s="156"/>
    </row>
    <row r="2" spans="1:12" x14ac:dyDescent="0.25">
      <c r="A2" s="157" t="s">
        <v>152</v>
      </c>
      <c r="B2" s="157"/>
      <c r="C2" s="157"/>
      <c r="D2" s="157"/>
      <c r="E2" s="157"/>
      <c r="F2" s="48"/>
      <c r="G2" s="48"/>
      <c r="H2" s="48"/>
      <c r="I2" s="48"/>
      <c r="J2" s="48"/>
      <c r="K2" s="48"/>
      <c r="L2" s="48"/>
    </row>
    <row r="3" spans="1:12" x14ac:dyDescent="0.25">
      <c r="A3" s="90" t="s">
        <v>153</v>
      </c>
      <c r="B3" s="90"/>
      <c r="C3" s="90"/>
      <c r="D3" s="90"/>
      <c r="E3" s="90"/>
      <c r="F3" s="48"/>
      <c r="G3" s="48"/>
      <c r="H3" s="48"/>
      <c r="I3" s="48"/>
      <c r="J3" s="48"/>
      <c r="K3" s="48"/>
      <c r="L3" s="48"/>
    </row>
    <row r="4" spans="1:12" x14ac:dyDescent="0.25">
      <c r="A4" s="49"/>
      <c r="B4" s="49"/>
      <c r="C4" s="49"/>
      <c r="D4" s="49"/>
      <c r="E4" s="49"/>
      <c r="F4" s="48"/>
      <c r="G4" s="48"/>
      <c r="H4" s="48"/>
      <c r="I4" s="48"/>
      <c r="J4" s="48"/>
      <c r="K4" s="48"/>
      <c r="L4" s="48"/>
    </row>
    <row r="5" spans="1:12" x14ac:dyDescent="0.25">
      <c r="A5" s="49"/>
      <c r="B5" s="49"/>
      <c r="C5" s="49"/>
      <c r="D5" s="49"/>
      <c r="E5" s="49"/>
      <c r="F5" s="48"/>
      <c r="G5" s="48"/>
      <c r="H5" s="48"/>
      <c r="I5" s="48"/>
      <c r="J5" s="48"/>
      <c r="K5" s="48"/>
      <c r="L5" s="48"/>
    </row>
    <row r="6" spans="1:12" x14ac:dyDescent="0.25">
      <c r="A6" s="49"/>
      <c r="B6" s="49"/>
      <c r="C6" s="49"/>
      <c r="D6" s="49"/>
      <c r="E6" s="49"/>
      <c r="F6" s="48"/>
      <c r="G6" s="48"/>
      <c r="H6" s="48"/>
      <c r="I6" s="48"/>
      <c r="J6" s="48"/>
      <c r="K6" s="48"/>
      <c r="L6" s="48"/>
    </row>
    <row r="7" spans="1:12" x14ac:dyDescent="0.25">
      <c r="A7" s="49"/>
      <c r="B7" s="49"/>
      <c r="C7" s="49"/>
      <c r="D7" s="49"/>
      <c r="E7" s="49"/>
      <c r="F7" s="48"/>
      <c r="G7" s="48"/>
      <c r="H7" s="48"/>
      <c r="I7" s="48"/>
      <c r="J7" s="48"/>
      <c r="K7" s="48"/>
      <c r="L7" s="48"/>
    </row>
    <row r="8" spans="1:12" x14ac:dyDescent="0.25">
      <c r="A8" s="49"/>
      <c r="B8" s="49"/>
      <c r="C8" s="49"/>
      <c r="D8" s="49"/>
      <c r="E8" s="49"/>
      <c r="F8" s="48"/>
      <c r="G8" s="48"/>
      <c r="H8" s="48"/>
      <c r="I8" s="48"/>
      <c r="J8" s="48"/>
      <c r="K8" s="48"/>
      <c r="L8" s="48"/>
    </row>
    <row r="9" spans="1:12" x14ac:dyDescent="0.25">
      <c r="A9" s="90" t="s">
        <v>154</v>
      </c>
      <c r="B9" s="90"/>
      <c r="C9" s="90"/>
      <c r="D9" s="90"/>
      <c r="E9" s="90"/>
      <c r="F9" s="48"/>
      <c r="G9" s="48"/>
      <c r="H9" s="48"/>
      <c r="I9" s="48"/>
      <c r="J9" s="48"/>
      <c r="K9" s="48"/>
      <c r="L9" s="48"/>
    </row>
    <row r="10" spans="1:12" x14ac:dyDescent="0.25">
      <c r="A10" s="90" t="s">
        <v>155</v>
      </c>
      <c r="B10" s="90"/>
      <c r="C10" s="90"/>
      <c r="D10" s="90"/>
      <c r="E10" s="90"/>
      <c r="F10" s="48"/>
      <c r="G10" s="48"/>
      <c r="H10" s="48"/>
      <c r="I10" s="48"/>
      <c r="J10" s="48"/>
      <c r="K10" s="48"/>
      <c r="L10" s="48"/>
    </row>
    <row r="11" spans="1:12" x14ac:dyDescent="0.25">
      <c r="A11" s="90" t="s">
        <v>156</v>
      </c>
      <c r="B11" s="90"/>
      <c r="C11" s="90"/>
      <c r="D11" s="90"/>
      <c r="E11" s="90"/>
      <c r="F11" s="48"/>
      <c r="G11" s="48"/>
      <c r="H11" s="48"/>
      <c r="I11" s="48"/>
      <c r="J11" s="48"/>
      <c r="K11" s="48"/>
      <c r="L11" s="48"/>
    </row>
    <row r="12" spans="1:12" x14ac:dyDescent="0.25">
      <c r="A12" s="86"/>
      <c r="B12" s="86"/>
      <c r="C12" s="86"/>
      <c r="D12" s="86"/>
      <c r="E12" s="86"/>
      <c r="F12" s="48"/>
      <c r="G12" s="48"/>
      <c r="H12" s="48"/>
      <c r="I12" s="48"/>
      <c r="J12" s="48"/>
      <c r="K12" s="48"/>
      <c r="L12" s="48"/>
    </row>
    <row r="13" spans="1:12" x14ac:dyDescent="0.25">
      <c r="A13" s="50"/>
      <c r="B13" s="50"/>
      <c r="C13" s="51">
        <v>2024</v>
      </c>
      <c r="D13" s="91"/>
      <c r="E13" s="51"/>
      <c r="F13" s="48"/>
      <c r="G13" s="48"/>
      <c r="H13" s="48"/>
      <c r="I13" s="48"/>
      <c r="J13" s="48"/>
      <c r="K13" s="48"/>
      <c r="L13" s="48"/>
    </row>
    <row r="14" spans="1:12" ht="15" customHeight="1" x14ac:dyDescent="0.25">
      <c r="A14" s="48"/>
      <c r="B14" s="52" t="s">
        <v>0</v>
      </c>
      <c r="C14" s="48"/>
      <c r="D14" s="92"/>
      <c r="E14" s="48"/>
      <c r="F14" s="48"/>
      <c r="G14" s="48"/>
      <c r="H14" s="48"/>
      <c r="I14" s="48"/>
      <c r="J14" s="48"/>
      <c r="K14" s="48"/>
      <c r="L14" s="48"/>
    </row>
    <row r="15" spans="1:12" x14ac:dyDescent="0.2">
      <c r="A15" s="48"/>
      <c r="B15" s="52" t="s">
        <v>1</v>
      </c>
      <c r="C15" s="53"/>
      <c r="D15" s="92"/>
      <c r="E15" s="48"/>
      <c r="F15" s="48"/>
      <c r="G15" s="48"/>
      <c r="H15" s="48"/>
      <c r="I15" s="48"/>
      <c r="J15" s="48"/>
      <c r="K15" s="48"/>
      <c r="L15" s="48"/>
    </row>
    <row r="16" spans="1:12" ht="15" x14ac:dyDescent="0.2">
      <c r="A16" s="48"/>
      <c r="B16" s="54" t="s">
        <v>2</v>
      </c>
      <c r="C16" s="55">
        <v>122638891.90000001</v>
      </c>
      <c r="D16" s="55"/>
      <c r="E16" s="53"/>
      <c r="F16" s="53"/>
      <c r="G16" s="57"/>
      <c r="H16" s="48"/>
      <c r="I16" s="48"/>
      <c r="J16" s="48"/>
      <c r="K16" s="48" t="s">
        <v>3</v>
      </c>
      <c r="L16" s="48"/>
    </row>
    <row r="17" spans="1:106" s="14" customFormat="1" x14ac:dyDescent="0.2">
      <c r="A17" s="49"/>
      <c r="B17" s="54" t="s">
        <v>4</v>
      </c>
      <c r="C17" s="53">
        <v>180163116.21000001</v>
      </c>
      <c r="D17" s="93"/>
      <c r="E17" s="53"/>
      <c r="F17" s="53"/>
      <c r="G17" s="61"/>
      <c r="H17" s="56"/>
      <c r="I17" s="56"/>
      <c r="J17" s="56"/>
      <c r="K17" s="56" t="s">
        <v>3</v>
      </c>
      <c r="L17" s="48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</row>
    <row r="18" spans="1:106" s="10" customFormat="1" x14ac:dyDescent="0.2">
      <c r="A18" s="50"/>
      <c r="B18" s="54" t="s">
        <v>5</v>
      </c>
      <c r="C18" s="53">
        <v>92494881.159999996</v>
      </c>
      <c r="D18" s="93"/>
      <c r="E18" s="53"/>
      <c r="F18" s="53"/>
      <c r="G18" s="61"/>
      <c r="H18" s="57"/>
      <c r="I18" s="56"/>
      <c r="J18" s="56"/>
      <c r="K18" s="56" t="s">
        <v>3</v>
      </c>
      <c r="L18" s="48" t="s">
        <v>3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</row>
    <row r="19" spans="1:106" s="10" customFormat="1" x14ac:dyDescent="0.2">
      <c r="A19" s="50"/>
      <c r="B19" s="54" t="s">
        <v>6</v>
      </c>
      <c r="C19" s="53">
        <v>4128755.49</v>
      </c>
      <c r="D19" s="93"/>
      <c r="E19" s="53"/>
      <c r="F19" s="53"/>
      <c r="G19" s="61"/>
      <c r="H19" s="75"/>
      <c r="I19" s="56"/>
      <c r="J19" s="56"/>
      <c r="K19" s="56" t="s">
        <v>3</v>
      </c>
      <c r="L19" s="48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</row>
    <row r="20" spans="1:106" x14ac:dyDescent="0.2">
      <c r="A20" s="48"/>
      <c r="B20" s="52" t="s">
        <v>7</v>
      </c>
      <c r="C20" s="58">
        <f>SUM(C16:C19)</f>
        <v>399425644.75999999</v>
      </c>
      <c r="D20" s="94"/>
      <c r="E20" s="59"/>
      <c r="F20" s="59"/>
      <c r="G20" s="57"/>
      <c r="H20" s="56"/>
      <c r="I20" s="56"/>
      <c r="J20" s="56"/>
      <c r="K20" s="56" t="s">
        <v>3</v>
      </c>
      <c r="L20" s="48"/>
    </row>
    <row r="21" spans="1:106" ht="15" x14ac:dyDescent="0.25">
      <c r="A21" s="48"/>
      <c r="B21" s="60"/>
      <c r="C21" s="59"/>
      <c r="D21" s="94"/>
      <c r="E21" s="53"/>
      <c r="F21" s="53"/>
      <c r="G21" s="57"/>
      <c r="H21" s="61"/>
      <c r="I21" s="75"/>
      <c r="J21" s="48"/>
      <c r="K21" s="48" t="s">
        <v>3</v>
      </c>
      <c r="L21" s="48"/>
    </row>
    <row r="22" spans="1:106" x14ac:dyDescent="0.2">
      <c r="A22" s="48"/>
      <c r="B22" s="52" t="s">
        <v>8</v>
      </c>
      <c r="C22" s="53"/>
      <c r="D22" s="93"/>
      <c r="E22" s="53"/>
      <c r="F22" s="53"/>
      <c r="G22" s="57"/>
      <c r="H22" s="53"/>
      <c r="I22" s="75"/>
      <c r="J22" s="48"/>
      <c r="K22" s="48" t="s">
        <v>3</v>
      </c>
      <c r="L22" s="48"/>
    </row>
    <row r="23" spans="1:106" x14ac:dyDescent="0.2">
      <c r="A23" s="48"/>
      <c r="B23" s="54" t="s">
        <v>9</v>
      </c>
      <c r="C23" s="53">
        <v>206898267.46000001</v>
      </c>
      <c r="D23" s="93"/>
      <c r="E23" s="53"/>
      <c r="F23" s="53"/>
      <c r="G23" s="57"/>
      <c r="H23" s="56"/>
      <c r="I23" s="56"/>
      <c r="J23" s="56"/>
      <c r="K23" s="56" t="s">
        <v>3</v>
      </c>
      <c r="L23" s="48"/>
    </row>
    <row r="24" spans="1:106" x14ac:dyDescent="0.2">
      <c r="A24" s="48"/>
      <c r="B24" s="52" t="s">
        <v>10</v>
      </c>
      <c r="C24" s="58">
        <f>SUM(C23)</f>
        <v>206898267.46000001</v>
      </c>
      <c r="D24" s="94"/>
      <c r="E24" s="59"/>
      <c r="F24" s="59"/>
      <c r="G24" s="57"/>
      <c r="H24" s="56"/>
      <c r="I24" s="57"/>
      <c r="J24" s="56"/>
      <c r="K24" s="56" t="s">
        <v>3</v>
      </c>
      <c r="L24" s="48"/>
    </row>
    <row r="25" spans="1:106" ht="15" x14ac:dyDescent="0.25">
      <c r="A25" s="48"/>
      <c r="B25" s="60"/>
      <c r="C25" s="59"/>
      <c r="D25" s="94"/>
      <c r="E25" s="53"/>
      <c r="F25" s="53"/>
      <c r="G25" s="57"/>
      <c r="H25" s="62"/>
      <c r="I25" s="62"/>
      <c r="J25" s="62"/>
      <c r="K25" s="62" t="s">
        <v>3</v>
      </c>
      <c r="L25" s="48" t="s">
        <v>3</v>
      </c>
      <c r="M25" s="15" t="s">
        <v>3</v>
      </c>
    </row>
    <row r="26" spans="1:106" ht="13.5" thickBot="1" x14ac:dyDescent="0.25">
      <c r="A26" s="48"/>
      <c r="B26" s="52" t="s">
        <v>11</v>
      </c>
      <c r="C26" s="63">
        <f>C20+C24</f>
        <v>606323912.22000003</v>
      </c>
      <c r="D26" s="94"/>
      <c r="E26" s="53"/>
      <c r="F26" s="53"/>
      <c r="G26" s="57"/>
      <c r="H26" s="56"/>
      <c r="I26" s="48"/>
      <c r="J26" s="48"/>
      <c r="K26" s="48"/>
      <c r="L26" s="48"/>
    </row>
    <row r="27" spans="1:106" ht="15.75" thickTop="1" x14ac:dyDescent="0.25">
      <c r="A27" s="48"/>
      <c r="B27" s="60"/>
      <c r="C27" s="59"/>
      <c r="D27" s="94"/>
      <c r="E27" s="53"/>
      <c r="F27" s="53"/>
      <c r="G27" s="57"/>
      <c r="H27" s="62"/>
      <c r="I27" s="48"/>
      <c r="J27" s="48"/>
      <c r="K27" s="48"/>
      <c r="L27" s="48"/>
    </row>
    <row r="28" spans="1:106" x14ac:dyDescent="0.2">
      <c r="A28" s="48"/>
      <c r="B28" s="52" t="s">
        <v>12</v>
      </c>
      <c r="C28" s="53"/>
      <c r="D28" s="93"/>
      <c r="E28" s="53"/>
      <c r="F28" s="53"/>
      <c r="G28" s="57"/>
      <c r="H28" s="62"/>
      <c r="I28" s="48"/>
      <c r="J28" s="48"/>
      <c r="K28" s="48"/>
      <c r="L28" s="48"/>
    </row>
    <row r="29" spans="1:106" x14ac:dyDescent="0.2">
      <c r="A29" s="48"/>
      <c r="B29" s="52" t="s">
        <v>13</v>
      </c>
      <c r="C29" s="53"/>
      <c r="D29" s="93"/>
      <c r="E29" s="53"/>
      <c r="F29" s="53"/>
      <c r="G29" s="57"/>
      <c r="H29" s="62"/>
      <c r="I29" s="48"/>
      <c r="J29" s="48"/>
      <c r="K29" s="48"/>
      <c r="L29" s="48"/>
    </row>
    <row r="30" spans="1:106" x14ac:dyDescent="0.2">
      <c r="A30" s="48"/>
      <c r="B30" s="54" t="s">
        <v>14</v>
      </c>
      <c r="C30" s="53">
        <v>274016259.56</v>
      </c>
      <c r="D30" s="93"/>
      <c r="E30" s="53"/>
      <c r="F30" s="53"/>
      <c r="G30" s="61"/>
      <c r="H30" s="57"/>
      <c r="I30" s="57"/>
      <c r="J30" s="57"/>
      <c r="K30" s="57"/>
      <c r="L30" s="48"/>
    </row>
    <row r="31" spans="1:106" x14ac:dyDescent="0.2">
      <c r="A31" s="48"/>
      <c r="B31" s="54" t="s">
        <v>15</v>
      </c>
      <c r="C31" s="53">
        <v>0</v>
      </c>
      <c r="D31" s="93"/>
      <c r="E31" s="53"/>
      <c r="F31" s="53"/>
      <c r="G31" s="57"/>
      <c r="H31" s="56"/>
      <c r="I31" s="48"/>
      <c r="J31" s="48"/>
      <c r="K31" s="48"/>
      <c r="L31" s="48"/>
    </row>
    <row r="32" spans="1:106" x14ac:dyDescent="0.2">
      <c r="A32" s="48"/>
      <c r="B32" s="52" t="s">
        <v>16</v>
      </c>
      <c r="C32" s="58">
        <f>SUM(C30:C31)</f>
        <v>274016259.56</v>
      </c>
      <c r="D32" s="94"/>
      <c r="E32" s="53"/>
      <c r="F32" s="53"/>
      <c r="G32" s="57"/>
      <c r="H32" s="56"/>
      <c r="I32" s="48"/>
      <c r="J32" s="48"/>
      <c r="K32" s="48"/>
      <c r="L32" s="48"/>
    </row>
    <row r="33" spans="1:12" ht="15" x14ac:dyDescent="0.25">
      <c r="A33" s="48"/>
      <c r="B33" s="60"/>
      <c r="C33" s="59"/>
      <c r="D33" s="94"/>
      <c r="E33" s="53"/>
      <c r="F33" s="53"/>
      <c r="G33" s="57"/>
      <c r="H33" s="85"/>
      <c r="I33" s="48"/>
      <c r="J33" s="48"/>
      <c r="K33" s="48"/>
      <c r="L33" s="48"/>
    </row>
    <row r="34" spans="1:12" ht="13.5" thickBot="1" x14ac:dyDescent="0.25">
      <c r="A34" s="48"/>
      <c r="B34" s="52" t="s">
        <v>17</v>
      </c>
      <c r="C34" s="63">
        <f>C32</f>
        <v>274016259.56</v>
      </c>
      <c r="D34" s="94"/>
      <c r="E34" s="59"/>
      <c r="F34" s="53"/>
      <c r="G34" s="57"/>
      <c r="H34" s="62"/>
      <c r="I34" s="48"/>
      <c r="J34" s="48"/>
      <c r="K34" s="48"/>
      <c r="L34" s="48"/>
    </row>
    <row r="35" spans="1:12" ht="13.5" thickTop="1" x14ac:dyDescent="0.2">
      <c r="A35" s="48"/>
      <c r="B35" s="52"/>
      <c r="C35" s="59"/>
      <c r="D35" s="94"/>
      <c r="E35" s="53"/>
      <c r="F35" s="53"/>
      <c r="G35" s="57"/>
      <c r="H35" s="48"/>
      <c r="I35" s="48"/>
      <c r="J35" s="48"/>
      <c r="K35" s="48"/>
      <c r="L35" s="48"/>
    </row>
    <row r="36" spans="1:12" ht="15" x14ac:dyDescent="0.25">
      <c r="A36" s="48"/>
      <c r="B36" s="64" t="s">
        <v>18</v>
      </c>
      <c r="C36" s="59"/>
      <c r="D36" s="94"/>
      <c r="E36" s="53"/>
      <c r="F36" s="53"/>
      <c r="G36" s="57"/>
      <c r="H36" s="57"/>
      <c r="I36" s="57"/>
      <c r="J36" s="57"/>
      <c r="K36" s="57" t="s">
        <v>3</v>
      </c>
      <c r="L36" s="48"/>
    </row>
    <row r="37" spans="1:12" x14ac:dyDescent="0.2">
      <c r="A37" s="48"/>
      <c r="B37" s="54" t="s">
        <v>19</v>
      </c>
      <c r="C37" s="53">
        <v>534638142.77999997</v>
      </c>
      <c r="D37" s="93"/>
      <c r="E37" s="53"/>
      <c r="F37" s="53"/>
      <c r="G37" s="57"/>
      <c r="H37" s="56"/>
      <c r="I37" s="56"/>
      <c r="J37" s="56"/>
      <c r="K37" s="56" t="s">
        <v>3</v>
      </c>
      <c r="L37" s="48"/>
    </row>
    <row r="38" spans="1:12" ht="25.5" x14ac:dyDescent="0.2">
      <c r="A38" s="48"/>
      <c r="B38" s="54" t="s">
        <v>20</v>
      </c>
      <c r="C38" s="57">
        <v>-27591861.02</v>
      </c>
      <c r="D38" s="95"/>
      <c r="E38" s="53"/>
      <c r="F38" s="53"/>
      <c r="G38" s="57"/>
      <c r="H38" s="57"/>
      <c r="I38" s="48"/>
      <c r="J38" s="48"/>
      <c r="K38" s="48" t="s">
        <v>3</v>
      </c>
      <c r="L38" s="48"/>
    </row>
    <row r="39" spans="1:12" x14ac:dyDescent="0.2">
      <c r="A39" s="48"/>
      <c r="B39" s="54" t="s">
        <v>21</v>
      </c>
      <c r="C39" s="57">
        <v>-174738629.09999999</v>
      </c>
      <c r="D39" s="95"/>
      <c r="E39" s="53"/>
      <c r="F39" s="53"/>
      <c r="G39" s="57"/>
      <c r="H39" s="56"/>
      <c r="I39" s="56"/>
      <c r="J39" s="56"/>
      <c r="K39" s="56" t="s">
        <v>3</v>
      </c>
      <c r="L39" s="48"/>
    </row>
    <row r="40" spans="1:12" x14ac:dyDescent="0.2">
      <c r="A40" s="48"/>
      <c r="B40" s="54" t="s">
        <v>22</v>
      </c>
      <c r="C40" s="58">
        <f>SUM(C37:C39)</f>
        <v>332307652.65999997</v>
      </c>
      <c r="D40" s="94"/>
      <c r="E40" s="59"/>
      <c r="F40" s="53"/>
      <c r="G40" s="57"/>
      <c r="H40" s="57"/>
      <c r="I40" s="48"/>
      <c r="J40" s="48"/>
      <c r="K40" s="48" t="s">
        <v>3</v>
      </c>
      <c r="L40" s="48"/>
    </row>
    <row r="41" spans="1:12" ht="15" x14ac:dyDescent="0.25">
      <c r="A41" s="48"/>
      <c r="B41" s="60"/>
      <c r="C41" s="59"/>
      <c r="D41" s="94"/>
      <c r="E41" s="53"/>
      <c r="F41" s="57"/>
      <c r="G41" s="57"/>
      <c r="H41" s="57"/>
      <c r="I41" s="48"/>
      <c r="J41" s="48"/>
      <c r="K41" s="48"/>
      <c r="L41" s="48"/>
    </row>
    <row r="42" spans="1:12" ht="13.5" thickBot="1" x14ac:dyDescent="0.25">
      <c r="A42" s="48"/>
      <c r="B42" s="52" t="s">
        <v>23</v>
      </c>
      <c r="C42" s="63">
        <f>+C34+C40</f>
        <v>606323912.22000003</v>
      </c>
      <c r="D42" s="94"/>
      <c r="E42" s="53"/>
      <c r="F42" s="61">
        <f>C26-C34-C40</f>
        <v>0</v>
      </c>
      <c r="G42" s="57"/>
      <c r="H42" s="57"/>
      <c r="I42" s="48"/>
      <c r="J42" s="48"/>
      <c r="K42" s="48"/>
      <c r="L42" s="48"/>
    </row>
    <row r="43" spans="1:12" ht="13.5" thickTop="1" x14ac:dyDescent="0.25">
      <c r="A43" s="48"/>
      <c r="B43" s="65"/>
      <c r="C43" s="66"/>
      <c r="D43" s="48"/>
      <c r="E43" s="48"/>
      <c r="F43" s="57"/>
      <c r="G43" s="56"/>
      <c r="H43" s="57"/>
      <c r="I43" s="48"/>
      <c r="J43" s="48" t="s">
        <v>3</v>
      </c>
      <c r="K43" s="48" t="s">
        <v>3</v>
      </c>
      <c r="L43" s="48" t="s">
        <v>3</v>
      </c>
    </row>
    <row r="44" spans="1:12" x14ac:dyDescent="0.25">
      <c r="A44" s="48"/>
      <c r="B44" s="65"/>
      <c r="C44" s="66"/>
      <c r="D44" s="48"/>
      <c r="E44" s="57"/>
      <c r="F44" s="57"/>
      <c r="G44" s="56"/>
      <c r="H44" s="57"/>
      <c r="I44" s="48"/>
      <c r="J44" s="48"/>
      <c r="K44" s="48"/>
      <c r="L44" s="48"/>
    </row>
    <row r="45" spans="1:12" x14ac:dyDescent="0.25">
      <c r="A45" s="48"/>
      <c r="B45" s="65"/>
      <c r="C45" s="66"/>
      <c r="D45" s="57"/>
      <c r="E45" s="48"/>
      <c r="F45" s="57"/>
      <c r="G45" s="56"/>
      <c r="H45" s="57"/>
      <c r="I45" s="48"/>
      <c r="J45" s="48"/>
      <c r="K45" s="48"/>
      <c r="L45" s="48"/>
    </row>
    <row r="46" spans="1:12" x14ac:dyDescent="0.25">
      <c r="A46" s="48"/>
      <c r="B46" s="65"/>
      <c r="C46" s="66"/>
      <c r="D46" s="48"/>
      <c r="E46" s="56"/>
      <c r="F46" s="48"/>
      <c r="G46" s="56"/>
      <c r="H46" s="62"/>
      <c r="I46" s="62"/>
      <c r="J46" s="62" t="s">
        <v>3</v>
      </c>
      <c r="K46" s="62" t="s">
        <v>3</v>
      </c>
      <c r="L46" s="48" t="s">
        <v>3</v>
      </c>
    </row>
    <row r="47" spans="1:12" x14ac:dyDescent="0.25">
      <c r="A47" s="48"/>
      <c r="B47" s="65"/>
      <c r="C47" s="66"/>
      <c r="D47" s="48" t="s">
        <v>3</v>
      </c>
      <c r="E47" s="56" t="s">
        <v>3</v>
      </c>
      <c r="F47" s="48"/>
      <c r="G47" s="56"/>
      <c r="H47" s="56"/>
      <c r="I47" s="56"/>
      <c r="J47" s="56" t="s">
        <v>3</v>
      </c>
      <c r="K47" s="56" t="s">
        <v>3</v>
      </c>
      <c r="L47" s="48" t="s">
        <v>3</v>
      </c>
    </row>
    <row r="48" spans="1:12" customFormat="1" ht="15" x14ac:dyDescent="0.25">
      <c r="A48" s="87" t="s">
        <v>3</v>
      </c>
      <c r="B48" s="87"/>
      <c r="C48" s="87"/>
      <c r="D48" s="87"/>
      <c r="E48" s="87"/>
      <c r="F48" s="67"/>
      <c r="G48" s="68"/>
      <c r="H48" s="68"/>
      <c r="I48" s="68" t="s">
        <v>3</v>
      </c>
      <c r="J48" s="68" t="s">
        <v>3</v>
      </c>
      <c r="K48" s="68" t="s">
        <v>3</v>
      </c>
      <c r="L48" s="67" t="s">
        <v>3</v>
      </c>
    </row>
    <row r="49" spans="1:12" customFormat="1" ht="15" x14ac:dyDescent="0.25">
      <c r="A49" s="88" t="s">
        <v>3</v>
      </c>
      <c r="B49" s="88"/>
      <c r="C49" s="88"/>
      <c r="D49" s="88"/>
      <c r="E49" s="88"/>
      <c r="F49" s="67"/>
      <c r="G49" s="68"/>
      <c r="H49" s="68"/>
      <c r="I49" s="68" t="s">
        <v>3</v>
      </c>
      <c r="J49" s="68" t="s">
        <v>3</v>
      </c>
      <c r="K49" s="68" t="s">
        <v>3</v>
      </c>
      <c r="L49" s="67" t="s">
        <v>3</v>
      </c>
    </row>
    <row r="50" spans="1:12" customFormat="1" ht="15" x14ac:dyDescent="0.25">
      <c r="A50" s="74"/>
      <c r="B50" s="74"/>
      <c r="C50" s="74"/>
      <c r="D50" s="74"/>
      <c r="E50" s="74"/>
      <c r="F50" s="67"/>
      <c r="G50" s="68"/>
      <c r="H50" s="68"/>
      <c r="I50" s="68"/>
      <c r="J50" s="68"/>
      <c r="K50" s="68"/>
      <c r="L50" s="67"/>
    </row>
    <row r="51" spans="1:12" customFormat="1" ht="15" x14ac:dyDescent="0.25">
      <c r="A51" s="74"/>
      <c r="B51" s="74"/>
      <c r="C51" s="74"/>
      <c r="D51" s="74"/>
      <c r="E51" s="74"/>
      <c r="F51" s="67"/>
      <c r="G51" s="68"/>
      <c r="H51" s="68"/>
      <c r="I51" s="68"/>
      <c r="J51" s="68"/>
      <c r="K51" s="68"/>
      <c r="L51" s="67"/>
    </row>
    <row r="52" spans="1:12" customFormat="1" ht="15" x14ac:dyDescent="0.25">
      <c r="A52" s="67"/>
      <c r="B52" s="74" t="s">
        <v>134</v>
      </c>
      <c r="C52" s="69" t="s">
        <v>3</v>
      </c>
      <c r="D52" s="69"/>
      <c r="E52" s="67"/>
      <c r="F52" s="67"/>
      <c r="G52" s="67"/>
      <c r="H52" s="67"/>
      <c r="I52" s="67"/>
      <c r="J52" s="67"/>
      <c r="K52" s="67"/>
      <c r="L52" s="67" t="s">
        <v>3</v>
      </c>
    </row>
    <row r="53" spans="1:12" customFormat="1" ht="15" x14ac:dyDescent="0.25">
      <c r="A53" s="67"/>
      <c r="B53" s="87" t="s">
        <v>160</v>
      </c>
      <c r="C53" s="87"/>
      <c r="D53" s="69"/>
      <c r="E53" s="70" t="s">
        <v>3</v>
      </c>
      <c r="F53" s="67"/>
      <c r="G53" s="71"/>
      <c r="H53" s="71"/>
      <c r="I53" s="71" t="s">
        <v>3</v>
      </c>
      <c r="J53" s="71" t="s">
        <v>3</v>
      </c>
      <c r="K53" s="71" t="s">
        <v>3</v>
      </c>
      <c r="L53" s="67" t="s">
        <v>3</v>
      </c>
    </row>
    <row r="54" spans="1:12" customFormat="1" ht="15" x14ac:dyDescent="0.25">
      <c r="A54" s="67"/>
      <c r="B54" s="74"/>
      <c r="C54" s="67"/>
      <c r="D54" s="67"/>
      <c r="E54" s="67"/>
      <c r="F54" s="67"/>
      <c r="G54" s="71"/>
      <c r="H54" s="71"/>
      <c r="I54" s="71" t="s">
        <v>3</v>
      </c>
      <c r="J54" s="71" t="s">
        <v>3</v>
      </c>
      <c r="K54" s="71" t="s">
        <v>3</v>
      </c>
      <c r="L54" s="67"/>
    </row>
    <row r="55" spans="1:12" customFormat="1" ht="15" x14ac:dyDescent="0.25">
      <c r="A55" s="87"/>
      <c r="B55" s="87"/>
      <c r="C55" s="87"/>
      <c r="D55" s="87"/>
      <c r="E55" s="87"/>
      <c r="F55" s="67"/>
      <c r="G55" s="67"/>
      <c r="H55" s="67"/>
      <c r="I55" s="67"/>
      <c r="J55" s="67"/>
      <c r="K55" s="67"/>
      <c r="L55" s="67"/>
    </row>
    <row r="56" spans="1:12" customFormat="1" ht="15" x14ac:dyDescent="0.25">
      <c r="A56" s="87" t="s">
        <v>3</v>
      </c>
      <c r="B56" s="87"/>
      <c r="C56" s="87" t="s">
        <v>3</v>
      </c>
      <c r="D56" s="87"/>
      <c r="E56" s="87"/>
      <c r="F56" s="67"/>
      <c r="G56" s="67"/>
      <c r="H56" s="67"/>
      <c r="I56" s="67"/>
      <c r="J56" s="67"/>
      <c r="K56" s="67"/>
      <c r="L56" s="67"/>
    </row>
    <row r="57" spans="1:12" customFormat="1" ht="15" x14ac:dyDescent="0.25">
      <c r="A57" s="67"/>
      <c r="B57" s="89"/>
      <c r="C57" s="87"/>
      <c r="D57" s="67"/>
      <c r="E57" s="67"/>
      <c r="F57" s="67"/>
      <c r="G57" s="67"/>
      <c r="H57" s="67"/>
      <c r="I57" s="67"/>
      <c r="J57" s="67"/>
      <c r="K57" s="67"/>
      <c r="L57" s="67"/>
    </row>
    <row r="58" spans="1:12" customFormat="1" ht="15" x14ac:dyDescent="0.25">
      <c r="A58" s="67"/>
      <c r="B58" s="69" t="s">
        <v>132</v>
      </c>
      <c r="C58" s="69" t="s">
        <v>133</v>
      </c>
      <c r="D58" s="67"/>
      <c r="E58" s="67"/>
      <c r="F58" s="67"/>
      <c r="G58" s="67"/>
      <c r="H58" s="67"/>
      <c r="I58" s="67"/>
      <c r="J58" s="67"/>
      <c r="K58" s="67"/>
      <c r="L58" s="67"/>
    </row>
    <row r="59" spans="1:12" customFormat="1" ht="15" x14ac:dyDescent="0.25">
      <c r="A59" s="67"/>
      <c r="B59" s="69" t="s">
        <v>123</v>
      </c>
      <c r="C59" s="69" t="s">
        <v>26</v>
      </c>
      <c r="D59" s="67"/>
      <c r="E59" s="67"/>
      <c r="F59" s="67"/>
      <c r="G59" s="67"/>
      <c r="H59" s="67"/>
      <c r="I59" s="67"/>
      <c r="J59" s="67"/>
      <c r="K59" s="67"/>
      <c r="L59" s="67"/>
    </row>
    <row r="60" spans="1:12" customFormat="1" ht="15" x14ac:dyDescent="0.25">
      <c r="A60" s="67"/>
      <c r="B60" s="67" t="s">
        <v>3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1:12" x14ac:dyDescent="0.25">
      <c r="A61" s="48"/>
      <c r="B61" s="66"/>
      <c r="D61" s="48"/>
      <c r="E61" s="48"/>
      <c r="F61" s="48"/>
      <c r="G61" s="48"/>
      <c r="H61" s="48"/>
      <c r="I61" s="48"/>
      <c r="J61" s="48"/>
      <c r="K61" s="48"/>
      <c r="L61" s="48"/>
    </row>
    <row r="62" spans="1:12" ht="15" x14ac:dyDescent="0.25">
      <c r="A62" s="72"/>
      <c r="B62" s="69"/>
      <c r="D62" s="48"/>
      <c r="E62" s="48"/>
      <c r="F62" s="48"/>
      <c r="G62" s="48"/>
      <c r="H62" s="48"/>
      <c r="I62" s="48"/>
      <c r="J62" s="48"/>
      <c r="K62" s="48"/>
      <c r="L62" s="48"/>
    </row>
    <row r="63" spans="1:12" ht="15" x14ac:dyDescent="0.25">
      <c r="A63" s="72"/>
      <c r="B63" s="69"/>
      <c r="C63" s="69"/>
      <c r="D63" s="48"/>
      <c r="E63" s="48"/>
      <c r="F63" s="48"/>
      <c r="G63" s="48"/>
      <c r="H63" s="48"/>
      <c r="I63" s="48"/>
      <c r="J63" s="48"/>
      <c r="K63" s="48"/>
      <c r="L63" s="48"/>
    </row>
    <row r="64" spans="1:12" ht="15" x14ac:dyDescent="0.25">
      <c r="A64" s="72"/>
      <c r="B64" s="69"/>
      <c r="C64" s="69"/>
      <c r="D64" s="48"/>
      <c r="E64" s="48"/>
      <c r="F64" s="48"/>
      <c r="G64" s="48"/>
      <c r="H64" s="48"/>
      <c r="I64" s="48"/>
      <c r="J64" s="48"/>
      <c r="K64" s="48"/>
      <c r="L64" s="48"/>
    </row>
    <row r="65" spans="1:12" ht="15" x14ac:dyDescent="0.25">
      <c r="A65" s="72"/>
      <c r="B65" s="69"/>
      <c r="C65" s="69"/>
      <c r="D65" s="48"/>
      <c r="E65" s="48"/>
      <c r="F65" s="48"/>
      <c r="G65" s="48"/>
      <c r="H65" s="48"/>
      <c r="I65" s="48"/>
      <c r="J65" s="48"/>
      <c r="K65" s="48"/>
      <c r="L65" s="48"/>
    </row>
    <row r="66" spans="1:12" x14ac:dyDescent="0.25">
      <c r="A66" s="72"/>
      <c r="B66" s="73"/>
      <c r="C66" s="48"/>
      <c r="D66" s="48"/>
      <c r="E66" s="48"/>
      <c r="F66" s="48"/>
      <c r="G66" s="48"/>
      <c r="H66" s="48"/>
      <c r="I66" s="48"/>
      <c r="J66" s="48"/>
      <c r="K66" s="48"/>
      <c r="L66" s="48"/>
    </row>
    <row r="67" spans="1:12" x14ac:dyDescent="0.25">
      <c r="A67" s="72"/>
      <c r="B67" s="73"/>
      <c r="C67" s="48"/>
      <c r="D67" s="48"/>
      <c r="E67" s="48"/>
      <c r="F67" s="48"/>
      <c r="G67" s="48"/>
      <c r="H67" s="48"/>
      <c r="I67" s="48"/>
      <c r="J67" s="48"/>
      <c r="K67" s="48"/>
      <c r="L67" s="48"/>
    </row>
    <row r="68" spans="1:12" x14ac:dyDescent="0.25">
      <c r="A68" s="72"/>
      <c r="B68" s="73"/>
      <c r="C68" s="48"/>
      <c r="D68" s="48"/>
      <c r="E68" s="48"/>
      <c r="F68" s="48"/>
      <c r="G68" s="48"/>
      <c r="H68" s="48"/>
      <c r="I68" s="48"/>
      <c r="J68" s="48"/>
      <c r="K68" s="48"/>
      <c r="L68" s="48"/>
    </row>
    <row r="69" spans="1:12" x14ac:dyDescent="0.25">
      <c r="A69" s="72"/>
      <c r="B69" s="73"/>
      <c r="C69" s="48"/>
      <c r="D69" s="48"/>
      <c r="E69" s="48"/>
      <c r="F69" s="48"/>
      <c r="G69" s="48"/>
      <c r="H69" s="48"/>
      <c r="I69" s="48"/>
      <c r="J69" s="48"/>
      <c r="K69" s="48"/>
      <c r="L69" s="48"/>
    </row>
    <row r="70" spans="1:12" x14ac:dyDescent="0.25">
      <c r="A70" s="72"/>
      <c r="B70" s="73"/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pans="1:12" x14ac:dyDescent="0.25">
      <c r="A71" s="72"/>
      <c r="B71" s="73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 x14ac:dyDescent="0.25">
      <c r="A72" s="72"/>
      <c r="B72" s="73"/>
      <c r="C72" s="48"/>
      <c r="D72" s="48"/>
      <c r="E72" s="48"/>
      <c r="F72" s="48"/>
      <c r="G72" s="48"/>
      <c r="H72" s="48"/>
      <c r="I72" s="48"/>
      <c r="J72" s="48"/>
      <c r="K72" s="48"/>
      <c r="L72" s="48"/>
    </row>
    <row r="73" spans="1:12" x14ac:dyDescent="0.25">
      <c r="A73" s="72"/>
      <c r="B73" s="73"/>
      <c r="C73" s="48"/>
      <c r="D73" s="48"/>
      <c r="E73" s="48"/>
      <c r="F73" s="48"/>
      <c r="G73" s="48"/>
      <c r="H73" s="48"/>
      <c r="I73" s="48"/>
      <c r="J73" s="48"/>
      <c r="K73" s="48"/>
      <c r="L73" s="48"/>
    </row>
    <row r="74" spans="1:12" x14ac:dyDescent="0.25">
      <c r="A74" s="72"/>
      <c r="B74" s="73"/>
      <c r="C74" s="48"/>
      <c r="D74" s="48"/>
      <c r="E74" s="48"/>
      <c r="F74" s="48"/>
      <c r="G74" s="48"/>
      <c r="H74" s="48"/>
      <c r="I74" s="48"/>
      <c r="J74" s="48"/>
      <c r="K74" s="48"/>
      <c r="L74" s="48"/>
    </row>
    <row r="75" spans="1:12" x14ac:dyDescent="0.25">
      <c r="A75" s="72"/>
      <c r="B75" s="73"/>
      <c r="C75" s="48"/>
      <c r="D75" s="48"/>
      <c r="E75" s="48"/>
      <c r="F75" s="48"/>
      <c r="G75" s="48"/>
      <c r="H75" s="48"/>
      <c r="I75" s="48"/>
      <c r="J75" s="48"/>
      <c r="K75" s="48"/>
      <c r="L75" s="48"/>
    </row>
    <row r="76" spans="1:12" ht="15" x14ac:dyDescent="0.25">
      <c r="A76" s="67"/>
      <c r="B76" s="67"/>
      <c r="C76" s="67"/>
      <c r="D76" s="67"/>
      <c r="E76" s="67"/>
      <c r="F76" s="67"/>
      <c r="G76" s="48"/>
      <c r="H76" s="48"/>
      <c r="I76" s="48"/>
      <c r="J76" s="48"/>
      <c r="K76" s="48"/>
      <c r="L76" s="48"/>
    </row>
    <row r="77" spans="1:12" ht="15" x14ac:dyDescent="0.25">
      <c r="A77" s="67"/>
      <c r="B77" s="67"/>
      <c r="C77" s="67"/>
      <c r="D77" s="67"/>
      <c r="E77" s="67"/>
      <c r="F77" s="67"/>
      <c r="G77" s="48"/>
      <c r="H77" s="48"/>
      <c r="I77" s="48"/>
      <c r="J77" s="48"/>
      <c r="K77" s="48"/>
      <c r="L77" s="48"/>
    </row>
    <row r="78" spans="1:12" ht="15" x14ac:dyDescent="0.25">
      <c r="A78" s="67"/>
      <c r="B78" s="67"/>
      <c r="C78" s="67"/>
      <c r="D78" s="67"/>
      <c r="E78" s="67"/>
      <c r="F78" s="67"/>
      <c r="G78" s="48"/>
      <c r="H78" s="48"/>
      <c r="I78" s="48"/>
      <c r="J78" s="48"/>
      <c r="K78" s="48"/>
      <c r="L78" s="48"/>
    </row>
    <row r="79" spans="1:12" ht="15" x14ac:dyDescent="0.25">
      <c r="A79" s="67"/>
      <c r="B79" s="67"/>
      <c r="C79" s="67"/>
      <c r="D79" s="67"/>
      <c r="E79" s="67"/>
      <c r="F79" s="67"/>
      <c r="G79" s="48"/>
      <c r="H79" s="48"/>
      <c r="I79" s="48"/>
      <c r="J79" s="48"/>
      <c r="K79" s="48"/>
      <c r="L79" s="48"/>
    </row>
    <row r="80" spans="1:12" ht="15" x14ac:dyDescent="0.25">
      <c r="A80" s="67"/>
      <c r="B80" s="67"/>
      <c r="C80" s="67"/>
      <c r="D80" s="67"/>
      <c r="E80" s="67"/>
      <c r="F80" s="67"/>
      <c r="G80" s="48"/>
      <c r="H80" s="48"/>
      <c r="I80" s="48"/>
      <c r="J80" s="48"/>
      <c r="K80" s="48"/>
      <c r="L80" s="48"/>
    </row>
    <row r="81" spans="1:12" ht="15" x14ac:dyDescent="0.25">
      <c r="A81" s="67"/>
      <c r="B81" s="67"/>
      <c r="C81" s="67"/>
      <c r="D81" s="67"/>
      <c r="E81" s="67"/>
      <c r="F81" s="67"/>
      <c r="G81" s="48"/>
      <c r="H81" s="48"/>
      <c r="I81" s="48"/>
      <c r="J81" s="48"/>
      <c r="K81" s="48"/>
      <c r="L81" s="48"/>
    </row>
    <row r="82" spans="1:12" ht="15" x14ac:dyDescent="0.25">
      <c r="A82" s="67"/>
      <c r="B82" s="67"/>
      <c r="C82" s="67"/>
      <c r="D82" s="67"/>
      <c r="E82" s="67"/>
      <c r="F82" s="67"/>
      <c r="G82" s="48"/>
      <c r="H82" s="48"/>
      <c r="I82" s="48"/>
      <c r="J82" s="48"/>
      <c r="K82" s="48"/>
      <c r="L82" s="48"/>
    </row>
    <row r="83" spans="1:12" ht="15" x14ac:dyDescent="0.25">
      <c r="A83" s="67"/>
      <c r="B83" s="69" t="s">
        <v>157</v>
      </c>
      <c r="C83" s="67"/>
      <c r="D83" s="67"/>
      <c r="E83" s="67"/>
      <c r="F83" s="67"/>
      <c r="G83" s="48"/>
      <c r="H83" s="48"/>
      <c r="I83" s="48"/>
      <c r="J83" s="48"/>
      <c r="K83" s="48"/>
      <c r="L83" s="48"/>
    </row>
    <row r="84" spans="1:12" ht="15" x14ac:dyDescent="0.25">
      <c r="A84" s="67"/>
      <c r="B84" s="69"/>
      <c r="C84" s="67"/>
      <c r="D84" s="67"/>
      <c r="E84" s="67"/>
      <c r="F84" s="67"/>
      <c r="G84" s="48"/>
      <c r="H84" s="48"/>
      <c r="I84" s="48"/>
      <c r="J84" s="48"/>
      <c r="K84" s="48"/>
      <c r="L84" s="48"/>
    </row>
    <row r="85" spans="1:12" ht="15" x14ac:dyDescent="0.25">
      <c r="A85" s="67"/>
      <c r="B85" s="69"/>
      <c r="C85" s="67"/>
      <c r="D85" s="67"/>
      <c r="E85" s="67"/>
      <c r="F85" s="67"/>
      <c r="G85" s="48"/>
      <c r="H85" s="48"/>
      <c r="I85" s="48"/>
      <c r="J85" s="48"/>
      <c r="K85" s="48"/>
      <c r="L85" s="48"/>
    </row>
    <row r="86" spans="1:12" ht="15" x14ac:dyDescent="0.25">
      <c r="A86" s="67"/>
      <c r="B86" s="67"/>
      <c r="C86" s="67"/>
      <c r="D86" s="67"/>
      <c r="E86" s="67"/>
      <c r="F86" s="67"/>
      <c r="G86" s="48"/>
      <c r="H86" s="48"/>
      <c r="I86" s="48"/>
      <c r="J86" s="48"/>
      <c r="K86" s="48"/>
      <c r="L86" s="48"/>
    </row>
    <row r="87" spans="1:12" ht="15" x14ac:dyDescent="0.25">
      <c r="A87" s="67"/>
      <c r="B87" s="67"/>
      <c r="C87" s="67"/>
      <c r="D87" s="67"/>
      <c r="E87" s="67"/>
      <c r="F87" s="67"/>
      <c r="G87" s="48"/>
      <c r="H87" s="48"/>
      <c r="I87" s="48"/>
      <c r="J87" s="48"/>
      <c r="K87" s="48"/>
      <c r="L87" s="48"/>
    </row>
    <row r="88" spans="1:12" ht="15" x14ac:dyDescent="0.25">
      <c r="A88" s="67"/>
      <c r="B88" s="69" t="s">
        <v>28</v>
      </c>
      <c r="C88" s="67"/>
      <c r="D88" s="67"/>
      <c r="E88" s="67"/>
      <c r="F88" s="67"/>
      <c r="G88" s="48"/>
      <c r="H88" s="48"/>
      <c r="I88" s="48"/>
      <c r="J88" s="48"/>
      <c r="K88" s="48"/>
      <c r="L88" s="48"/>
    </row>
    <row r="89" spans="1:12" ht="15" x14ac:dyDescent="0.25">
      <c r="A89" s="67"/>
      <c r="B89" s="67"/>
      <c r="C89" s="67"/>
      <c r="D89" s="67"/>
      <c r="E89" s="67"/>
      <c r="F89" s="67"/>
      <c r="G89" s="48"/>
      <c r="H89" s="48"/>
      <c r="I89" s="48"/>
      <c r="J89" s="48"/>
      <c r="K89" s="48"/>
      <c r="L89" s="48"/>
    </row>
    <row r="90" spans="1:12" ht="15" x14ac:dyDescent="0.25">
      <c r="A90" s="67"/>
      <c r="B90" s="69" t="s">
        <v>29</v>
      </c>
      <c r="C90" s="67"/>
      <c r="D90" s="67"/>
      <c r="E90" s="67"/>
      <c r="F90" s="67"/>
      <c r="G90" s="48"/>
      <c r="H90" s="48"/>
      <c r="I90" s="48"/>
      <c r="J90" s="48"/>
      <c r="K90" s="48"/>
      <c r="L90" s="48"/>
    </row>
    <row r="91" spans="1:12" ht="15" x14ac:dyDescent="0.25">
      <c r="A91" s="67"/>
      <c r="B91" s="67"/>
      <c r="C91" s="67"/>
      <c r="D91" s="67"/>
      <c r="E91" s="67"/>
      <c r="F91" s="67"/>
      <c r="G91" s="48"/>
      <c r="H91" s="48"/>
      <c r="I91" s="48"/>
      <c r="J91" s="48"/>
      <c r="K91" s="48"/>
      <c r="L91" s="48"/>
    </row>
    <row r="92" spans="1:12" ht="15" x14ac:dyDescent="0.25">
      <c r="A92" s="67"/>
      <c r="B92" s="69" t="s">
        <v>139</v>
      </c>
      <c r="C92" s="69"/>
      <c r="D92" s="69"/>
      <c r="E92" s="67"/>
      <c r="F92" s="67"/>
      <c r="G92" s="48"/>
      <c r="H92" s="48"/>
      <c r="I92" s="48"/>
      <c r="J92" s="48"/>
      <c r="K92" s="48"/>
      <c r="L92" s="48"/>
    </row>
    <row r="93" spans="1:12" ht="15" x14ac:dyDescent="0.25">
      <c r="A93" s="67"/>
      <c r="B93" s="67"/>
      <c r="C93" s="67"/>
      <c r="D93" s="67"/>
      <c r="E93" s="67"/>
      <c r="F93" s="67"/>
      <c r="G93" s="48"/>
      <c r="H93" s="48"/>
      <c r="I93" s="48"/>
      <c r="J93" s="48"/>
      <c r="K93" s="48"/>
      <c r="L93" s="48"/>
    </row>
    <row r="94" spans="1:12" ht="15" x14ac:dyDescent="0.25">
      <c r="A94" s="67"/>
      <c r="B94" s="69" t="s">
        <v>30</v>
      </c>
      <c r="C94" s="96">
        <v>2024</v>
      </c>
      <c r="D94" s="97"/>
      <c r="E94" s="97"/>
      <c r="F94" s="76"/>
      <c r="G94" s="48"/>
      <c r="H94" s="48"/>
      <c r="I94" s="48"/>
      <c r="J94" s="48"/>
      <c r="K94" s="48"/>
      <c r="L94" s="48"/>
    </row>
    <row r="95" spans="1:12" ht="15" x14ac:dyDescent="0.25">
      <c r="A95" s="67"/>
      <c r="B95" s="67" t="s">
        <v>31</v>
      </c>
      <c r="C95" s="98">
        <v>112846273.05</v>
      </c>
      <c r="D95" s="99"/>
      <c r="E95" s="100"/>
      <c r="F95" s="101"/>
      <c r="G95" s="48"/>
      <c r="H95" s="48"/>
      <c r="I95" s="48"/>
      <c r="J95" s="48"/>
      <c r="K95" s="48"/>
      <c r="L95" s="48"/>
    </row>
    <row r="96" spans="1:12" ht="15" x14ac:dyDescent="0.25">
      <c r="A96" s="67"/>
      <c r="B96" s="67" t="s">
        <v>32</v>
      </c>
      <c r="C96" s="98">
        <v>8865397.5500000007</v>
      </c>
      <c r="D96" s="99"/>
      <c r="E96" s="100"/>
      <c r="F96" s="101"/>
      <c r="G96" s="48"/>
      <c r="H96" s="48"/>
      <c r="I96" s="48"/>
      <c r="J96" s="48"/>
      <c r="K96" s="48"/>
      <c r="L96" s="48"/>
    </row>
    <row r="97" spans="1:12" ht="15" x14ac:dyDescent="0.25">
      <c r="A97" s="67"/>
      <c r="B97" s="67" t="s">
        <v>33</v>
      </c>
      <c r="C97" s="98">
        <v>912221.3</v>
      </c>
      <c r="D97" s="99"/>
      <c r="E97" s="100"/>
      <c r="F97" s="101"/>
      <c r="G97" s="48"/>
      <c r="H97" s="48"/>
      <c r="I97" s="48"/>
      <c r="J97" s="48"/>
      <c r="K97" s="48"/>
      <c r="L97" s="48"/>
    </row>
    <row r="98" spans="1:12" ht="15" x14ac:dyDescent="0.25">
      <c r="A98" s="67"/>
      <c r="B98" s="67" t="s">
        <v>34</v>
      </c>
      <c r="C98" s="98">
        <v>0</v>
      </c>
      <c r="D98" s="99"/>
      <c r="E98" s="100"/>
      <c r="F98" s="101"/>
      <c r="G98" s="48"/>
      <c r="H98" s="48"/>
      <c r="I98" s="48"/>
      <c r="J98" s="48"/>
      <c r="K98" s="48"/>
      <c r="L98" s="48"/>
    </row>
    <row r="99" spans="1:12" ht="15" x14ac:dyDescent="0.25">
      <c r="A99" s="67"/>
      <c r="B99" s="67" t="s">
        <v>35</v>
      </c>
      <c r="C99" s="98">
        <v>15000</v>
      </c>
      <c r="D99" s="99"/>
      <c r="E99" s="100"/>
      <c r="F99" s="101"/>
      <c r="G99" s="48"/>
      <c r="H99" s="48"/>
      <c r="I99" s="48"/>
      <c r="J99" s="48"/>
      <c r="K99" s="48"/>
      <c r="L99" s="48"/>
    </row>
    <row r="100" spans="1:12" ht="15" x14ac:dyDescent="0.25">
      <c r="A100" s="67"/>
      <c r="B100" s="69" t="s">
        <v>36</v>
      </c>
      <c r="C100" s="82">
        <f>SUM(C95:C99)</f>
        <v>122638891.89999999</v>
      </c>
      <c r="D100" s="84"/>
      <c r="E100" s="84"/>
      <c r="F100" s="102"/>
      <c r="G100" s="48"/>
      <c r="H100" s="48"/>
      <c r="I100" s="48"/>
      <c r="J100" s="48"/>
      <c r="K100" s="48"/>
      <c r="L100" s="48"/>
    </row>
    <row r="101" spans="1:12" ht="15" x14ac:dyDescent="0.25">
      <c r="A101" s="67"/>
      <c r="B101" s="67"/>
      <c r="C101" s="67"/>
      <c r="D101" s="67"/>
      <c r="E101" s="67"/>
      <c r="F101" s="67"/>
      <c r="G101" s="48"/>
      <c r="H101" s="48"/>
      <c r="I101" s="48"/>
      <c r="J101" s="48"/>
      <c r="K101" s="48"/>
      <c r="L101" s="48"/>
    </row>
    <row r="102" spans="1:12" ht="15" x14ac:dyDescent="0.25">
      <c r="A102" s="67"/>
      <c r="B102" s="67"/>
      <c r="C102" s="67"/>
      <c r="D102" s="67"/>
      <c r="E102" s="67"/>
      <c r="F102" s="67"/>
      <c r="G102" s="48"/>
      <c r="H102" s="48"/>
      <c r="I102" s="48"/>
      <c r="J102" s="48"/>
      <c r="K102" s="48"/>
      <c r="L102" s="48"/>
    </row>
    <row r="103" spans="1:12" ht="15" x14ac:dyDescent="0.25">
      <c r="A103" s="67"/>
      <c r="B103" s="69" t="s">
        <v>138</v>
      </c>
      <c r="C103" s="69"/>
      <c r="D103" s="69"/>
      <c r="E103" s="69"/>
      <c r="F103" s="67"/>
      <c r="G103" s="48"/>
      <c r="H103" s="48"/>
      <c r="I103" s="48"/>
      <c r="J103" s="48"/>
      <c r="K103" s="48"/>
      <c r="L103" s="48"/>
    </row>
    <row r="104" spans="1:12" ht="15" x14ac:dyDescent="0.25">
      <c r="A104" s="67"/>
      <c r="B104" s="69"/>
      <c r="C104" s="69"/>
      <c r="D104" s="69"/>
      <c r="E104" s="69"/>
      <c r="F104" s="67"/>
      <c r="G104" s="48"/>
      <c r="H104" s="48"/>
      <c r="I104" s="48"/>
      <c r="J104" s="48"/>
      <c r="K104" s="48"/>
      <c r="L104" s="48"/>
    </row>
    <row r="105" spans="1:12" ht="15" x14ac:dyDescent="0.25">
      <c r="A105" s="67"/>
      <c r="B105" s="69"/>
      <c r="C105" s="69"/>
      <c r="D105" s="69"/>
      <c r="E105" s="69"/>
      <c r="F105" s="67"/>
      <c r="G105" s="48"/>
      <c r="H105" s="48"/>
      <c r="I105" s="48"/>
      <c r="J105" s="48"/>
      <c r="K105" s="48"/>
      <c r="L105" s="48"/>
    </row>
    <row r="106" spans="1:12" ht="15" x14ac:dyDescent="0.25">
      <c r="A106" s="67"/>
      <c r="B106" s="69"/>
      <c r="C106" s="69"/>
      <c r="D106" s="69"/>
      <c r="E106" s="69"/>
      <c r="F106" s="67"/>
      <c r="G106" s="48"/>
      <c r="H106" s="48"/>
      <c r="I106" s="48"/>
      <c r="J106" s="48"/>
      <c r="K106" s="48"/>
      <c r="L106" s="48"/>
    </row>
    <row r="107" spans="1:12" ht="15" x14ac:dyDescent="0.25">
      <c r="A107" s="67"/>
      <c r="B107" s="69"/>
      <c r="C107" s="69"/>
      <c r="D107" s="69"/>
      <c r="E107" s="69"/>
      <c r="F107" s="67"/>
      <c r="G107" s="48"/>
      <c r="H107" s="48"/>
      <c r="I107" s="48"/>
      <c r="J107" s="48"/>
      <c r="K107" s="48"/>
      <c r="L107" s="48"/>
    </row>
    <row r="108" spans="1:12" ht="15" x14ac:dyDescent="0.25">
      <c r="A108" s="67"/>
      <c r="B108" s="69"/>
      <c r="C108" s="69"/>
      <c r="D108" s="69"/>
      <c r="E108" s="69"/>
      <c r="F108" s="67"/>
      <c r="G108" s="48"/>
      <c r="H108" s="48"/>
      <c r="I108" s="48"/>
      <c r="J108" s="48"/>
      <c r="K108" s="48"/>
      <c r="L108" s="48"/>
    </row>
    <row r="109" spans="1:12" ht="15" x14ac:dyDescent="0.25">
      <c r="A109" s="67"/>
      <c r="B109" s="69"/>
      <c r="C109" s="69"/>
      <c r="D109" s="69"/>
      <c r="E109" s="69"/>
      <c r="F109" s="67"/>
      <c r="G109" s="48"/>
      <c r="H109" s="48"/>
      <c r="I109" s="48"/>
      <c r="J109" s="48"/>
      <c r="K109" s="48"/>
      <c r="L109" s="48"/>
    </row>
    <row r="110" spans="1:12" ht="15" x14ac:dyDescent="0.25">
      <c r="A110" s="67"/>
      <c r="B110" s="69"/>
      <c r="C110" s="69"/>
      <c r="D110" s="69"/>
      <c r="E110" s="69"/>
      <c r="F110" s="67"/>
      <c r="G110" s="48"/>
      <c r="H110" s="48"/>
      <c r="I110" s="48"/>
      <c r="J110" s="48"/>
      <c r="K110" s="48"/>
      <c r="L110" s="48"/>
    </row>
    <row r="111" spans="1:12" ht="15" x14ac:dyDescent="0.25">
      <c r="A111" s="67"/>
      <c r="B111" s="69"/>
      <c r="C111" s="69"/>
      <c r="D111" s="69"/>
      <c r="E111" s="69"/>
      <c r="F111" s="67"/>
      <c r="G111" s="48"/>
      <c r="H111" s="48"/>
      <c r="I111" s="48"/>
      <c r="J111" s="48"/>
      <c r="K111" s="48"/>
      <c r="L111" s="48"/>
    </row>
    <row r="112" spans="1:12" ht="15" x14ac:dyDescent="0.25">
      <c r="A112" s="67"/>
      <c r="B112" s="67"/>
      <c r="C112" s="67"/>
      <c r="D112" s="67"/>
      <c r="E112" s="67"/>
      <c r="F112" s="67"/>
      <c r="G112" s="48"/>
      <c r="H112" s="48"/>
      <c r="I112" s="48"/>
      <c r="J112" s="48"/>
      <c r="K112" s="48"/>
      <c r="L112" s="48"/>
    </row>
    <row r="113" spans="1:12" ht="15" x14ac:dyDescent="0.25">
      <c r="A113" s="67"/>
      <c r="B113" s="69" t="s">
        <v>37</v>
      </c>
      <c r="C113" s="67"/>
      <c r="D113" s="67"/>
      <c r="E113" s="67"/>
      <c r="F113" s="67"/>
      <c r="G113" s="48"/>
      <c r="H113" s="48"/>
      <c r="I113" s="48"/>
      <c r="J113" s="48"/>
      <c r="K113" s="48"/>
      <c r="L113" s="48"/>
    </row>
    <row r="114" spans="1:12" ht="15" x14ac:dyDescent="0.25">
      <c r="A114" s="67"/>
      <c r="B114" s="67"/>
      <c r="C114" s="67"/>
      <c r="D114" s="67"/>
      <c r="E114" s="67"/>
      <c r="F114" s="67"/>
      <c r="G114" s="48"/>
      <c r="H114" s="48"/>
      <c r="I114" s="48"/>
      <c r="J114" s="48"/>
      <c r="K114" s="48"/>
      <c r="L114" s="48"/>
    </row>
    <row r="115" spans="1:12" ht="15" x14ac:dyDescent="0.25">
      <c r="A115" s="67"/>
      <c r="B115" s="69" t="s">
        <v>140</v>
      </c>
      <c r="C115" s="67"/>
      <c r="D115" s="67"/>
      <c r="E115" s="67"/>
      <c r="F115" s="67"/>
      <c r="G115" s="48"/>
      <c r="H115" s="48"/>
      <c r="I115" s="48"/>
      <c r="J115" s="48"/>
      <c r="K115" s="48"/>
      <c r="L115" s="48"/>
    </row>
    <row r="116" spans="1:12" ht="15" x14ac:dyDescent="0.25">
      <c r="A116" s="67"/>
      <c r="B116" s="67"/>
      <c r="C116" s="67"/>
      <c r="D116" s="67"/>
      <c r="E116" s="67"/>
      <c r="F116" s="67"/>
      <c r="G116" s="48"/>
      <c r="H116" s="48"/>
      <c r="I116" s="48"/>
      <c r="J116" s="48"/>
      <c r="K116" s="48"/>
      <c r="L116" s="48"/>
    </row>
    <row r="117" spans="1:12" ht="15" x14ac:dyDescent="0.25">
      <c r="A117" s="67"/>
      <c r="B117" s="69" t="s">
        <v>30</v>
      </c>
      <c r="C117" s="96">
        <v>2024</v>
      </c>
      <c r="D117" s="97"/>
      <c r="E117" s="97"/>
      <c r="F117" s="76"/>
      <c r="G117" s="48"/>
      <c r="H117" s="48"/>
      <c r="I117" s="48"/>
      <c r="J117" s="48"/>
      <c r="K117" s="48"/>
      <c r="L117" s="48"/>
    </row>
    <row r="118" spans="1:12" ht="15" x14ac:dyDescent="0.25">
      <c r="A118" s="67"/>
      <c r="B118" s="67" t="s">
        <v>38</v>
      </c>
      <c r="C118" s="103">
        <v>164623196.99000001</v>
      </c>
      <c r="D118" s="104"/>
      <c r="E118" s="99"/>
      <c r="F118" s="105"/>
      <c r="G118" s="48"/>
      <c r="H118" s="48"/>
      <c r="I118" s="48"/>
      <c r="J118" s="48"/>
      <c r="K118" s="48"/>
      <c r="L118" s="48"/>
    </row>
    <row r="119" spans="1:12" ht="15" x14ac:dyDescent="0.25">
      <c r="A119" s="67"/>
      <c r="B119" s="67" t="s">
        <v>39</v>
      </c>
      <c r="C119" s="103">
        <v>675366.02</v>
      </c>
      <c r="D119" s="104"/>
      <c r="E119" s="99"/>
      <c r="F119" s="105"/>
      <c r="G119" s="48"/>
      <c r="H119" s="48"/>
      <c r="I119" s="48"/>
      <c r="J119" s="48"/>
      <c r="K119" s="48"/>
      <c r="L119" s="48"/>
    </row>
    <row r="120" spans="1:12" ht="15" x14ac:dyDescent="0.25">
      <c r="A120" s="67"/>
      <c r="B120" s="67" t="s">
        <v>40</v>
      </c>
      <c r="C120" s="103">
        <v>14864553.199999999</v>
      </c>
      <c r="D120" s="104"/>
      <c r="E120" s="99"/>
      <c r="F120" s="105"/>
      <c r="G120" s="48"/>
      <c r="H120" s="48"/>
      <c r="I120" s="48"/>
      <c r="J120" s="48"/>
      <c r="K120" s="48"/>
      <c r="L120" s="48"/>
    </row>
    <row r="121" spans="1:12" ht="15" x14ac:dyDescent="0.25">
      <c r="A121" s="67"/>
      <c r="B121" s="69" t="s">
        <v>41</v>
      </c>
      <c r="C121" s="82">
        <f>SUM(C118:C120)</f>
        <v>180163116.21000001</v>
      </c>
      <c r="D121" s="84"/>
      <c r="E121" s="84"/>
      <c r="F121" s="106"/>
      <c r="G121" s="48"/>
      <c r="H121" s="48"/>
      <c r="I121" s="48"/>
      <c r="J121" s="48"/>
      <c r="K121" s="48"/>
      <c r="L121" s="48"/>
    </row>
    <row r="122" spans="1:12" ht="15" x14ac:dyDescent="0.25">
      <c r="A122" s="67"/>
      <c r="B122" s="67"/>
      <c r="C122" s="67"/>
      <c r="D122" s="107"/>
      <c r="E122" s="107"/>
      <c r="F122" s="67"/>
      <c r="G122" s="48"/>
      <c r="H122" s="48"/>
      <c r="I122" s="48"/>
      <c r="J122" s="48"/>
      <c r="K122" s="48"/>
      <c r="L122" s="48"/>
    </row>
    <row r="123" spans="1:12" ht="15" x14ac:dyDescent="0.25">
      <c r="A123" s="67"/>
      <c r="B123" s="67"/>
      <c r="C123" s="67"/>
      <c r="D123" s="67"/>
      <c r="E123" s="67"/>
      <c r="F123" s="67"/>
      <c r="G123" s="48"/>
      <c r="H123" s="48"/>
      <c r="I123" s="48"/>
      <c r="J123" s="48"/>
      <c r="K123" s="48"/>
      <c r="L123" s="48"/>
    </row>
    <row r="124" spans="1:12" ht="15" x14ac:dyDescent="0.25">
      <c r="A124" s="67"/>
      <c r="B124" s="69" t="s">
        <v>3</v>
      </c>
      <c r="C124" s="69"/>
      <c r="D124" s="69"/>
      <c r="E124" s="69"/>
      <c r="F124" s="67"/>
      <c r="G124" s="48"/>
      <c r="H124" s="48"/>
      <c r="I124" s="48"/>
      <c r="J124" s="48"/>
      <c r="K124" s="48"/>
      <c r="L124" s="48"/>
    </row>
    <row r="125" spans="1:12" ht="15" x14ac:dyDescent="0.25">
      <c r="A125" s="67"/>
      <c r="B125" s="69" t="s">
        <v>141</v>
      </c>
      <c r="C125" s="69"/>
      <c r="D125" s="69"/>
      <c r="E125" s="69"/>
      <c r="F125" s="67"/>
      <c r="G125" s="48"/>
      <c r="H125" s="48"/>
      <c r="I125" s="48"/>
      <c r="J125" s="48"/>
      <c r="K125" s="48"/>
      <c r="L125" s="48"/>
    </row>
    <row r="126" spans="1:12" ht="15" x14ac:dyDescent="0.25">
      <c r="A126" s="67"/>
      <c r="B126" s="69"/>
      <c r="C126" s="69"/>
      <c r="D126" s="69"/>
      <c r="E126" s="69"/>
      <c r="F126" s="67"/>
      <c r="G126" s="48"/>
      <c r="H126" s="48"/>
      <c r="I126" s="48"/>
      <c r="J126" s="48"/>
      <c r="K126" s="48"/>
      <c r="L126" s="48"/>
    </row>
    <row r="127" spans="1:12" ht="15" x14ac:dyDescent="0.25">
      <c r="A127" s="67"/>
      <c r="B127" s="69"/>
      <c r="C127" s="69"/>
      <c r="D127" s="69"/>
      <c r="E127" s="69"/>
      <c r="F127" s="67"/>
      <c r="G127" s="48"/>
      <c r="H127" s="48"/>
      <c r="I127" s="48"/>
      <c r="J127" s="48"/>
      <c r="K127" s="48"/>
      <c r="L127" s="48"/>
    </row>
    <row r="128" spans="1:12" ht="15" x14ac:dyDescent="0.25">
      <c r="A128" s="67"/>
      <c r="B128" s="69" t="s">
        <v>3</v>
      </c>
      <c r="C128" s="69"/>
      <c r="D128" s="69"/>
      <c r="E128" s="69"/>
      <c r="F128" s="67"/>
      <c r="G128" s="48"/>
      <c r="H128" s="48"/>
      <c r="I128" s="48"/>
      <c r="J128" s="48"/>
      <c r="K128" s="48"/>
      <c r="L128" s="48"/>
    </row>
    <row r="129" spans="1:12" ht="15" x14ac:dyDescent="0.25">
      <c r="A129" s="67"/>
      <c r="B129" s="69"/>
      <c r="C129" s="69"/>
      <c r="D129" s="69"/>
      <c r="E129" s="69"/>
      <c r="F129" s="67"/>
      <c r="G129" s="48"/>
      <c r="H129" s="48"/>
      <c r="I129" s="48"/>
      <c r="J129" s="48"/>
      <c r="K129" s="48"/>
      <c r="L129" s="48"/>
    </row>
    <row r="130" spans="1:12" ht="15" x14ac:dyDescent="0.25">
      <c r="A130" s="67"/>
      <c r="B130" s="69"/>
      <c r="C130" s="69"/>
      <c r="D130" s="69"/>
      <c r="E130" s="69"/>
      <c r="F130" s="67"/>
      <c r="G130" s="48"/>
      <c r="H130" s="48"/>
      <c r="I130" s="48"/>
      <c r="J130" s="48"/>
      <c r="K130" s="48"/>
      <c r="L130" s="48"/>
    </row>
    <row r="131" spans="1:12" ht="15" x14ac:dyDescent="0.25">
      <c r="A131" s="67"/>
      <c r="B131" s="69"/>
      <c r="C131" s="69"/>
      <c r="D131" s="69"/>
      <c r="E131" s="69"/>
      <c r="F131" s="67"/>
      <c r="G131" s="48"/>
      <c r="H131" s="48"/>
      <c r="I131" s="48"/>
      <c r="J131" s="48"/>
      <c r="K131" s="48"/>
      <c r="L131" s="48"/>
    </row>
    <row r="132" spans="1:12" ht="15" x14ac:dyDescent="0.25">
      <c r="A132" s="67"/>
      <c r="B132" s="69"/>
      <c r="C132" s="69"/>
      <c r="D132" s="69"/>
      <c r="E132" s="69"/>
      <c r="F132" s="67"/>
      <c r="G132" s="48"/>
      <c r="H132" s="48"/>
      <c r="I132" s="48"/>
      <c r="J132" s="48"/>
      <c r="K132" s="48"/>
      <c r="L132" s="48"/>
    </row>
    <row r="133" spans="1:12" ht="15" x14ac:dyDescent="0.25">
      <c r="A133" s="67"/>
      <c r="B133" s="69"/>
      <c r="C133" s="69"/>
      <c r="D133" s="69"/>
      <c r="E133" s="69"/>
      <c r="F133" s="67"/>
      <c r="G133" s="48"/>
      <c r="H133" s="48"/>
      <c r="I133" s="48"/>
      <c r="J133" s="48"/>
      <c r="K133" s="48"/>
      <c r="L133" s="48"/>
    </row>
    <row r="134" spans="1:12" ht="15" x14ac:dyDescent="0.25">
      <c r="A134" s="67"/>
      <c r="B134" s="69"/>
      <c r="C134" s="69"/>
      <c r="D134" s="69"/>
      <c r="E134" s="69"/>
      <c r="F134" s="67"/>
      <c r="G134" s="48"/>
      <c r="H134" s="48"/>
      <c r="I134" s="48"/>
      <c r="J134" s="48"/>
      <c r="K134" s="48"/>
      <c r="L134" s="48"/>
    </row>
    <row r="135" spans="1:12" ht="15" x14ac:dyDescent="0.25">
      <c r="A135" s="67"/>
      <c r="B135" s="69"/>
      <c r="C135" s="69"/>
      <c r="D135" s="69"/>
      <c r="E135" s="69"/>
      <c r="F135" s="67"/>
      <c r="G135" s="48"/>
      <c r="H135" s="48"/>
      <c r="I135" s="48"/>
      <c r="J135" s="48"/>
      <c r="K135" s="48"/>
      <c r="L135" s="48"/>
    </row>
    <row r="136" spans="1:12" ht="15" x14ac:dyDescent="0.25">
      <c r="A136" s="67"/>
      <c r="B136" s="69"/>
      <c r="C136" s="69"/>
      <c r="D136" s="69"/>
      <c r="E136" s="69"/>
      <c r="F136" s="67"/>
      <c r="G136" s="48"/>
      <c r="H136" s="48"/>
      <c r="I136" s="48"/>
      <c r="J136" s="48"/>
      <c r="K136" s="48"/>
      <c r="L136" s="48"/>
    </row>
    <row r="137" spans="1:12" ht="15" x14ac:dyDescent="0.25">
      <c r="A137" s="67"/>
      <c r="B137" s="69"/>
      <c r="C137" s="69"/>
      <c r="D137" s="69"/>
      <c r="E137" s="69"/>
      <c r="F137" s="67"/>
      <c r="G137" s="48"/>
      <c r="H137" s="48"/>
      <c r="I137" s="48"/>
      <c r="J137" s="48"/>
      <c r="K137" s="48"/>
      <c r="L137" s="48"/>
    </row>
    <row r="138" spans="1:12" ht="15" x14ac:dyDescent="0.25">
      <c r="A138" s="67"/>
      <c r="B138" s="69"/>
      <c r="C138" s="69"/>
      <c r="D138" s="69"/>
      <c r="E138" s="69"/>
      <c r="F138" s="67"/>
      <c r="G138" s="48"/>
      <c r="H138" s="48"/>
      <c r="I138" s="48"/>
      <c r="J138" s="48"/>
      <c r="K138" s="48"/>
      <c r="L138" s="48"/>
    </row>
    <row r="139" spans="1:12" ht="15" x14ac:dyDescent="0.25">
      <c r="A139" s="67"/>
      <c r="B139" s="69"/>
      <c r="C139" s="69"/>
      <c r="D139" s="69"/>
      <c r="E139" s="69"/>
      <c r="F139" s="67"/>
      <c r="G139" s="48"/>
      <c r="H139" s="48"/>
      <c r="I139" s="48"/>
      <c r="J139" s="48"/>
      <c r="K139" s="48"/>
      <c r="L139" s="48"/>
    </row>
    <row r="140" spans="1:12" ht="15" x14ac:dyDescent="0.25">
      <c r="A140" s="67"/>
      <c r="B140" s="69"/>
      <c r="C140" s="69"/>
      <c r="D140" s="69"/>
      <c r="E140" s="69"/>
      <c r="F140" s="67"/>
      <c r="G140" s="48"/>
      <c r="H140" s="48"/>
      <c r="I140" s="48"/>
      <c r="J140" s="48"/>
      <c r="K140" s="48"/>
      <c r="L140" s="48"/>
    </row>
    <row r="141" spans="1:12" ht="15" x14ac:dyDescent="0.25">
      <c r="A141" s="67"/>
      <c r="B141" s="69"/>
      <c r="C141" s="69"/>
      <c r="D141" s="69"/>
      <c r="E141" s="69"/>
      <c r="F141" s="67"/>
      <c r="G141" s="48"/>
      <c r="H141" s="48"/>
      <c r="I141" s="48"/>
      <c r="J141" s="48"/>
      <c r="K141" s="48"/>
      <c r="L141" s="48"/>
    </row>
    <row r="142" spans="1:12" ht="15" x14ac:dyDescent="0.25">
      <c r="A142" s="67"/>
      <c r="B142" s="69" t="s">
        <v>42</v>
      </c>
      <c r="C142" s="67"/>
      <c r="D142" s="67"/>
      <c r="E142" s="67"/>
      <c r="F142" s="67"/>
      <c r="G142" s="48"/>
      <c r="H142" s="48"/>
      <c r="I142" s="48"/>
      <c r="J142" s="48"/>
      <c r="K142" s="48"/>
      <c r="L142" s="48"/>
    </row>
    <row r="143" spans="1:12" ht="15" x14ac:dyDescent="0.25">
      <c r="A143" s="67"/>
      <c r="B143" s="67"/>
      <c r="C143" s="67"/>
      <c r="D143" s="67"/>
      <c r="E143" s="67"/>
      <c r="F143" s="67"/>
      <c r="G143" s="48"/>
      <c r="H143" s="48"/>
      <c r="I143" s="48"/>
      <c r="J143" s="48"/>
      <c r="K143" s="48"/>
      <c r="L143" s="48"/>
    </row>
    <row r="144" spans="1:12" ht="15" x14ac:dyDescent="0.25">
      <c r="A144" s="67"/>
      <c r="B144" s="69" t="s">
        <v>43</v>
      </c>
      <c r="C144" s="67"/>
      <c r="D144" s="67"/>
      <c r="E144" s="67"/>
      <c r="F144" s="67"/>
      <c r="G144" s="48"/>
      <c r="H144" s="48"/>
      <c r="I144" s="48"/>
      <c r="J144" s="48"/>
      <c r="K144" s="48"/>
      <c r="L144" s="48"/>
    </row>
    <row r="145" spans="1:12" ht="15" x14ac:dyDescent="0.25">
      <c r="A145" s="67"/>
      <c r="B145" s="67"/>
      <c r="C145" s="96">
        <v>2024</v>
      </c>
      <c r="D145" s="97"/>
      <c r="E145" s="97"/>
      <c r="F145" s="76"/>
      <c r="G145" s="48"/>
      <c r="H145" s="48"/>
      <c r="I145" s="48"/>
      <c r="J145" s="48"/>
      <c r="K145" s="48"/>
      <c r="L145" s="48"/>
    </row>
    <row r="146" spans="1:12" ht="15" x14ac:dyDescent="0.25">
      <c r="A146" s="67"/>
      <c r="B146" s="108" t="s">
        <v>44</v>
      </c>
      <c r="C146" s="98">
        <v>61660351.630000003</v>
      </c>
      <c r="D146" s="99"/>
      <c r="E146" s="109"/>
      <c r="F146" s="105"/>
      <c r="G146" s="48"/>
      <c r="H146" s="48"/>
      <c r="I146" s="48"/>
      <c r="J146" s="48"/>
      <c r="K146" s="48"/>
      <c r="L146" s="48"/>
    </row>
    <row r="147" spans="1:12" ht="15" x14ac:dyDescent="0.25">
      <c r="A147" s="67"/>
      <c r="B147" s="108" t="s">
        <v>45</v>
      </c>
      <c r="C147" s="98">
        <v>46032825.530000001</v>
      </c>
      <c r="D147" s="99"/>
      <c r="E147" s="109"/>
      <c r="F147" s="105"/>
      <c r="G147" s="48"/>
      <c r="H147" s="48"/>
      <c r="I147" s="48"/>
      <c r="J147" s="48"/>
      <c r="K147" s="48"/>
      <c r="L147" s="48"/>
    </row>
    <row r="148" spans="1:12" ht="15" x14ac:dyDescent="0.25">
      <c r="A148" s="67"/>
      <c r="B148" s="108" t="s">
        <v>46</v>
      </c>
      <c r="C148" s="98">
        <v>0</v>
      </c>
      <c r="D148" s="99"/>
      <c r="E148" s="109"/>
      <c r="F148" s="105"/>
      <c r="G148" s="48"/>
      <c r="H148" s="48"/>
      <c r="I148" s="48"/>
      <c r="J148" s="48"/>
      <c r="K148" s="48"/>
      <c r="L148" s="48"/>
    </row>
    <row r="149" spans="1:12" ht="15" x14ac:dyDescent="0.25">
      <c r="A149" s="67"/>
      <c r="B149" s="108" t="s">
        <v>47</v>
      </c>
      <c r="C149" s="98">
        <v>21505900.25</v>
      </c>
      <c r="D149" s="99"/>
      <c r="E149" s="109"/>
      <c r="F149" s="105"/>
      <c r="G149" s="48"/>
      <c r="H149" s="48"/>
      <c r="I149" s="48"/>
      <c r="J149" s="48"/>
      <c r="K149" s="48"/>
      <c r="L149" s="48"/>
    </row>
    <row r="150" spans="1:12" ht="15" x14ac:dyDescent="0.25">
      <c r="A150" s="67"/>
      <c r="B150" s="108" t="s">
        <v>48</v>
      </c>
      <c r="C150" s="98">
        <v>7743836.3799999999</v>
      </c>
      <c r="D150" s="99"/>
      <c r="E150" s="109"/>
      <c r="F150" s="105"/>
      <c r="G150" s="48"/>
      <c r="H150" s="48"/>
      <c r="I150" s="48"/>
      <c r="J150" s="48"/>
      <c r="K150" s="48"/>
      <c r="L150" s="48"/>
    </row>
    <row r="151" spans="1:12" ht="15" x14ac:dyDescent="0.25">
      <c r="A151" s="67"/>
      <c r="B151" s="111" t="s">
        <v>49</v>
      </c>
      <c r="C151" s="98">
        <v>7584184.4199999999</v>
      </c>
      <c r="D151" s="99"/>
      <c r="E151" s="109"/>
      <c r="F151" s="105"/>
      <c r="G151" s="48"/>
      <c r="H151" s="48"/>
      <c r="I151" s="48"/>
      <c r="J151" s="48"/>
      <c r="K151" s="48"/>
      <c r="L151" s="48"/>
    </row>
    <row r="152" spans="1:12" ht="15" x14ac:dyDescent="0.25">
      <c r="A152" s="67"/>
      <c r="B152" s="108" t="s">
        <v>50</v>
      </c>
      <c r="C152" s="98">
        <v>13437889.41</v>
      </c>
      <c r="D152" s="99"/>
      <c r="E152" s="109"/>
      <c r="F152" s="105"/>
      <c r="G152" s="48"/>
      <c r="H152" s="48"/>
      <c r="I152" s="48"/>
      <c r="J152" s="48"/>
      <c r="K152" s="48"/>
      <c r="L152" s="48"/>
    </row>
    <row r="153" spans="1:12" ht="15" x14ac:dyDescent="0.25">
      <c r="A153" s="67"/>
      <c r="B153" s="108" t="s">
        <v>51</v>
      </c>
      <c r="C153" s="98">
        <v>319157.34000000003</v>
      </c>
      <c r="D153" s="99"/>
      <c r="E153" s="109"/>
      <c r="F153" s="105"/>
      <c r="G153" s="48"/>
      <c r="H153" s="48"/>
      <c r="I153" s="48"/>
      <c r="J153" s="48"/>
      <c r="K153" s="48"/>
      <c r="L153" s="48"/>
    </row>
    <row r="154" spans="1:12" ht="15" x14ac:dyDescent="0.25">
      <c r="A154" s="67"/>
      <c r="B154" s="108" t="s">
        <v>52</v>
      </c>
      <c r="C154" s="98">
        <v>1338191.1100000001</v>
      </c>
      <c r="D154" s="99"/>
      <c r="E154" s="109"/>
      <c r="F154" s="105"/>
      <c r="G154" s="48"/>
      <c r="H154" s="48"/>
      <c r="I154" s="48"/>
      <c r="J154" s="48"/>
      <c r="K154" s="48"/>
      <c r="L154" s="48"/>
    </row>
    <row r="155" spans="1:12" ht="15" x14ac:dyDescent="0.25">
      <c r="A155" s="67"/>
      <c r="B155" s="108" t="s">
        <v>53</v>
      </c>
      <c r="C155" s="98">
        <v>738211.21</v>
      </c>
      <c r="D155" s="99"/>
      <c r="E155" s="109"/>
      <c r="F155" s="105"/>
      <c r="G155" s="48"/>
      <c r="H155" s="48"/>
      <c r="I155" s="48"/>
      <c r="J155" s="48"/>
      <c r="K155" s="48"/>
      <c r="L155" s="48"/>
    </row>
    <row r="156" spans="1:12" ht="15" x14ac:dyDescent="0.25">
      <c r="A156" s="67"/>
      <c r="B156" s="108" t="s">
        <v>54</v>
      </c>
      <c r="C156" s="98">
        <v>0</v>
      </c>
      <c r="D156" s="99"/>
      <c r="E156" s="109"/>
      <c r="F156" s="105"/>
      <c r="G156" s="48"/>
      <c r="H156" s="48"/>
      <c r="I156" s="48"/>
      <c r="J156" s="48"/>
      <c r="K156" s="48"/>
      <c r="L156" s="48"/>
    </row>
    <row r="157" spans="1:12" ht="15" x14ac:dyDescent="0.25">
      <c r="A157" s="67"/>
      <c r="B157" s="108" t="s">
        <v>55</v>
      </c>
      <c r="C157" s="98">
        <v>2011531.99</v>
      </c>
      <c r="D157" s="99"/>
      <c r="E157" s="109"/>
      <c r="F157" s="105"/>
      <c r="G157" s="48"/>
      <c r="H157" s="48"/>
      <c r="I157" s="48"/>
      <c r="J157" s="48"/>
      <c r="K157" s="48"/>
      <c r="L157" s="48"/>
    </row>
    <row r="158" spans="1:12" ht="15" x14ac:dyDescent="0.25">
      <c r="A158" s="67"/>
      <c r="B158" s="108" t="s">
        <v>56</v>
      </c>
      <c r="C158" s="98">
        <v>1360</v>
      </c>
      <c r="D158" s="99"/>
      <c r="E158" s="109"/>
      <c r="F158" s="105"/>
      <c r="G158" s="48"/>
      <c r="H158" s="48"/>
      <c r="I158" s="48"/>
      <c r="J158" s="48"/>
      <c r="K158" s="48"/>
      <c r="L158" s="48"/>
    </row>
    <row r="159" spans="1:12" ht="15" x14ac:dyDescent="0.25">
      <c r="A159" s="67"/>
      <c r="B159" s="108" t="s">
        <v>57</v>
      </c>
      <c r="C159" s="98">
        <v>157777.92000000001</v>
      </c>
      <c r="D159" s="99"/>
      <c r="E159" s="109"/>
      <c r="F159" s="105"/>
      <c r="G159" s="48"/>
      <c r="H159" s="48"/>
      <c r="I159" s="48"/>
      <c r="J159" s="48"/>
      <c r="K159" s="48"/>
      <c r="L159" s="48"/>
    </row>
    <row r="160" spans="1:12" ht="15" x14ac:dyDescent="0.25">
      <c r="A160" s="67"/>
      <c r="B160" s="108" t="s">
        <v>58</v>
      </c>
      <c r="C160" s="98">
        <v>2768.8</v>
      </c>
      <c r="D160" s="99"/>
      <c r="E160" s="109"/>
      <c r="F160" s="105"/>
      <c r="G160" s="48"/>
      <c r="H160" s="48"/>
      <c r="I160" s="48"/>
      <c r="J160" s="48"/>
      <c r="K160" s="48"/>
      <c r="L160" s="48"/>
    </row>
    <row r="161" spans="1:12" ht="15" x14ac:dyDescent="0.25">
      <c r="A161" s="67"/>
      <c r="B161" s="108" t="s">
        <v>59</v>
      </c>
      <c r="C161" s="98">
        <v>269026.96000000002</v>
      </c>
      <c r="D161" s="99"/>
      <c r="E161" s="109"/>
      <c r="F161" s="105"/>
      <c r="G161" s="48"/>
      <c r="H161" s="48"/>
      <c r="I161" s="48"/>
      <c r="J161" s="48"/>
      <c r="K161" s="48"/>
      <c r="L161" s="48"/>
    </row>
    <row r="162" spans="1:12" ht="15" x14ac:dyDescent="0.25">
      <c r="A162" s="67"/>
      <c r="B162" s="108" t="s">
        <v>60</v>
      </c>
      <c r="C162" s="98">
        <v>1000</v>
      </c>
      <c r="D162" s="99"/>
      <c r="E162" s="109"/>
      <c r="F162" s="105"/>
      <c r="G162" s="48"/>
      <c r="H162" s="48"/>
      <c r="I162" s="48"/>
      <c r="J162" s="48"/>
      <c r="K162" s="48"/>
      <c r="L162" s="48"/>
    </row>
    <row r="163" spans="1:12" ht="15" x14ac:dyDescent="0.25">
      <c r="A163" s="67"/>
      <c r="B163" s="108" t="s">
        <v>61</v>
      </c>
      <c r="C163" s="98">
        <v>662510.56000000006</v>
      </c>
      <c r="D163" s="99"/>
      <c r="E163" s="109"/>
      <c r="F163" s="105"/>
      <c r="G163" s="48"/>
      <c r="H163" s="48"/>
      <c r="I163" s="48"/>
      <c r="J163" s="48"/>
      <c r="K163" s="48"/>
      <c r="L163" s="48"/>
    </row>
    <row r="164" spans="1:12" ht="15" x14ac:dyDescent="0.25">
      <c r="A164" s="67"/>
      <c r="B164" s="108" t="s">
        <v>62</v>
      </c>
      <c r="C164" s="98">
        <v>334292.12</v>
      </c>
      <c r="D164" s="99"/>
      <c r="E164" s="109"/>
      <c r="F164" s="105"/>
      <c r="G164" s="48"/>
      <c r="H164" s="48"/>
      <c r="I164" s="48"/>
      <c r="J164" s="48"/>
      <c r="K164" s="48"/>
      <c r="L164" s="48"/>
    </row>
    <row r="165" spans="1:12" ht="15" x14ac:dyDescent="0.25">
      <c r="A165" s="67"/>
      <c r="B165" s="108" t="s">
        <v>63</v>
      </c>
      <c r="C165" s="98">
        <v>0</v>
      </c>
      <c r="D165" s="99"/>
      <c r="E165" s="109"/>
      <c r="F165" s="105"/>
      <c r="G165" s="48"/>
      <c r="H165" s="48"/>
      <c r="I165" s="48"/>
      <c r="J165" s="48"/>
      <c r="K165" s="48"/>
      <c r="L165" s="48"/>
    </row>
    <row r="166" spans="1:12" ht="15" x14ac:dyDescent="0.25">
      <c r="A166" s="67"/>
      <c r="B166" s="108" t="s">
        <v>64</v>
      </c>
      <c r="C166" s="98">
        <v>630690.28</v>
      </c>
      <c r="D166" s="99"/>
      <c r="E166" s="109"/>
      <c r="F166" s="105"/>
      <c r="G166" s="48"/>
      <c r="H166" s="48"/>
      <c r="I166" s="48"/>
      <c r="J166" s="48"/>
      <c r="K166" s="48"/>
      <c r="L166" s="48"/>
    </row>
    <row r="167" spans="1:12" ht="15" x14ac:dyDescent="0.25">
      <c r="A167" s="67"/>
      <c r="B167" s="108" t="s">
        <v>65</v>
      </c>
      <c r="C167" s="98">
        <v>48913</v>
      </c>
      <c r="D167" s="99"/>
      <c r="E167" s="109"/>
      <c r="F167" s="105"/>
      <c r="G167" s="48"/>
      <c r="H167" s="48"/>
      <c r="I167" s="48"/>
      <c r="J167" s="48"/>
      <c r="K167" s="48"/>
      <c r="L167" s="48"/>
    </row>
    <row r="168" spans="1:12" ht="15" x14ac:dyDescent="0.25">
      <c r="A168" s="67"/>
      <c r="B168" s="108" t="s">
        <v>66</v>
      </c>
      <c r="C168" s="98">
        <v>142778.07999999999</v>
      </c>
      <c r="D168" s="99"/>
      <c r="E168" s="109"/>
      <c r="F168" s="105"/>
      <c r="G168" s="48"/>
      <c r="H168" s="48"/>
      <c r="I168" s="48"/>
      <c r="J168" s="48"/>
      <c r="K168" s="48"/>
      <c r="L168" s="48"/>
    </row>
    <row r="169" spans="1:12" ht="15" x14ac:dyDescent="0.25">
      <c r="A169" s="67"/>
      <c r="B169" s="112" t="s">
        <v>67</v>
      </c>
      <c r="C169" s="80">
        <f>SUM(C146:C168)</f>
        <v>164623196.99000004</v>
      </c>
      <c r="D169" s="113"/>
      <c r="E169" s="114"/>
      <c r="F169" s="106"/>
      <c r="G169" s="48"/>
      <c r="H169" s="48"/>
      <c r="I169" s="48"/>
      <c r="J169" s="48"/>
      <c r="K169" s="48"/>
      <c r="L169" s="48"/>
    </row>
    <row r="170" spans="1:12" ht="15" x14ac:dyDescent="0.25">
      <c r="A170" s="67"/>
      <c r="B170" s="67"/>
      <c r="C170" s="67"/>
      <c r="D170" s="67"/>
      <c r="E170" s="67"/>
      <c r="F170" s="67"/>
      <c r="G170" s="48"/>
      <c r="H170" s="48"/>
      <c r="I170" s="48"/>
      <c r="J170" s="48"/>
      <c r="K170" s="48"/>
      <c r="L170" s="48"/>
    </row>
    <row r="171" spans="1:12" ht="15" x14ac:dyDescent="0.25">
      <c r="A171" s="67"/>
      <c r="B171" s="112" t="s">
        <v>142</v>
      </c>
      <c r="C171" s="69"/>
      <c r="D171" s="69"/>
      <c r="E171" s="69"/>
      <c r="F171" s="67"/>
      <c r="G171" s="48"/>
      <c r="H171" s="48"/>
      <c r="I171" s="48"/>
      <c r="J171" s="48"/>
      <c r="K171" s="48"/>
      <c r="L171" s="48"/>
    </row>
    <row r="172" spans="1:12" ht="15" x14ac:dyDescent="0.25">
      <c r="A172" s="67"/>
      <c r="B172" s="112"/>
      <c r="C172" s="69"/>
      <c r="D172" s="69"/>
      <c r="E172" s="69"/>
      <c r="F172" s="67"/>
      <c r="G172" s="48"/>
      <c r="H172" s="48"/>
      <c r="I172" s="48"/>
      <c r="J172" s="48"/>
      <c r="K172" s="48"/>
      <c r="L172" s="48"/>
    </row>
    <row r="173" spans="1:12" ht="15" x14ac:dyDescent="0.25">
      <c r="A173" s="67"/>
      <c r="B173" s="112"/>
      <c r="C173" s="69"/>
      <c r="D173" s="69"/>
      <c r="E173" s="69"/>
      <c r="F173" s="67"/>
      <c r="G173" s="48"/>
      <c r="H173" s="48"/>
      <c r="I173" s="48"/>
      <c r="J173" s="48"/>
      <c r="K173" s="48"/>
      <c r="L173" s="48"/>
    </row>
    <row r="174" spans="1:12" ht="15" x14ac:dyDescent="0.25">
      <c r="A174" s="67"/>
      <c r="B174" s="108"/>
      <c r="C174" s="67"/>
      <c r="D174" s="67"/>
      <c r="E174" s="67"/>
      <c r="F174" s="67"/>
      <c r="G174" s="48"/>
      <c r="H174" s="48"/>
      <c r="I174" s="48"/>
      <c r="J174" s="48"/>
      <c r="K174" s="48"/>
      <c r="L174" s="48"/>
    </row>
    <row r="175" spans="1:12" ht="15" x14ac:dyDescent="0.25">
      <c r="A175" s="67"/>
      <c r="B175" s="108"/>
      <c r="C175" s="67"/>
      <c r="D175" s="67"/>
      <c r="E175" s="67"/>
      <c r="F175" s="67"/>
      <c r="G175" s="48"/>
      <c r="H175" s="48"/>
      <c r="I175" s="48"/>
      <c r="J175" s="48"/>
      <c r="K175" s="48"/>
      <c r="L175" s="48"/>
    </row>
    <row r="176" spans="1:12" ht="15" x14ac:dyDescent="0.25">
      <c r="A176" s="67"/>
      <c r="B176" s="108"/>
      <c r="C176" s="67"/>
      <c r="D176" s="67"/>
      <c r="E176" s="67"/>
      <c r="F176" s="67"/>
      <c r="G176" s="48"/>
      <c r="H176" s="48"/>
      <c r="I176" s="48"/>
      <c r="J176" s="48"/>
      <c r="K176" s="48"/>
      <c r="L176" s="48"/>
    </row>
    <row r="177" spans="1:12" ht="15" x14ac:dyDescent="0.25">
      <c r="A177" s="67"/>
      <c r="B177" s="108"/>
      <c r="C177" s="67"/>
      <c r="D177" s="67"/>
      <c r="E177" s="67"/>
      <c r="F177" s="67"/>
      <c r="G177" s="48"/>
      <c r="H177" s="48"/>
      <c r="I177" s="48"/>
      <c r="J177" s="48"/>
      <c r="K177" s="48"/>
      <c r="L177" s="48"/>
    </row>
    <row r="178" spans="1:12" ht="15" x14ac:dyDescent="0.25">
      <c r="A178" s="67"/>
      <c r="B178" s="108"/>
      <c r="C178" s="67"/>
      <c r="D178" s="67"/>
      <c r="E178" s="67"/>
      <c r="F178" s="67"/>
      <c r="G178" s="48"/>
      <c r="H178" s="48"/>
      <c r="I178" s="48"/>
      <c r="J178" s="48"/>
      <c r="K178" s="48"/>
      <c r="L178" s="48"/>
    </row>
    <row r="179" spans="1:12" ht="15" x14ac:dyDescent="0.25">
      <c r="A179" s="67"/>
      <c r="B179" s="69" t="s">
        <v>68</v>
      </c>
      <c r="C179" s="67"/>
      <c r="D179" s="67"/>
      <c r="E179" s="67"/>
      <c r="F179" s="67"/>
      <c r="G179" s="48"/>
      <c r="H179" s="48"/>
      <c r="I179" s="48"/>
      <c r="J179" s="48"/>
      <c r="K179" s="48"/>
      <c r="L179" s="48"/>
    </row>
    <row r="180" spans="1:12" ht="15" x14ac:dyDescent="0.25">
      <c r="A180" s="67"/>
      <c r="B180" s="67"/>
      <c r="C180" s="67"/>
      <c r="D180" s="67"/>
      <c r="E180" s="67"/>
      <c r="F180" s="67"/>
      <c r="G180" s="48"/>
      <c r="H180" s="48"/>
      <c r="I180" s="48"/>
      <c r="J180" s="48"/>
      <c r="K180" s="48"/>
      <c r="L180" s="48"/>
    </row>
    <row r="181" spans="1:12" ht="15" x14ac:dyDescent="0.25">
      <c r="A181" s="67"/>
      <c r="B181" s="69" t="s">
        <v>143</v>
      </c>
      <c r="C181" s="69"/>
      <c r="D181" s="69"/>
      <c r="E181" s="69"/>
      <c r="F181" s="67"/>
      <c r="G181" s="48"/>
      <c r="H181" s="48"/>
      <c r="I181" s="48"/>
      <c r="J181" s="48"/>
      <c r="K181" s="48"/>
      <c r="L181" s="48"/>
    </row>
    <row r="182" spans="1:12" ht="15" x14ac:dyDescent="0.25">
      <c r="A182" s="69"/>
      <c r="B182" s="69"/>
      <c r="C182" s="69"/>
      <c r="D182" s="69"/>
      <c r="E182" s="69"/>
      <c r="F182" s="67"/>
      <c r="G182" s="48"/>
      <c r="H182" s="48"/>
      <c r="I182" s="48"/>
      <c r="J182" s="48"/>
      <c r="K182" s="48"/>
      <c r="L182" s="48"/>
    </row>
    <row r="183" spans="1:12" ht="15" x14ac:dyDescent="0.25">
      <c r="A183" s="67"/>
      <c r="B183" s="67"/>
      <c r="C183" s="67"/>
      <c r="D183" s="67"/>
      <c r="E183" s="67"/>
      <c r="F183" s="67"/>
      <c r="G183" s="48"/>
      <c r="H183" s="48"/>
      <c r="I183" s="48"/>
      <c r="J183" s="48"/>
      <c r="K183" s="48"/>
      <c r="L183" s="48"/>
    </row>
    <row r="184" spans="1:12" ht="15" x14ac:dyDescent="0.25">
      <c r="A184" s="67"/>
      <c r="B184" s="69" t="s">
        <v>30</v>
      </c>
      <c r="C184" s="96">
        <v>2024</v>
      </c>
      <c r="D184" s="97"/>
      <c r="E184" s="97"/>
      <c r="F184" s="76"/>
      <c r="G184" s="48"/>
      <c r="H184" s="48"/>
      <c r="I184" s="48"/>
      <c r="J184" s="48"/>
      <c r="K184" s="48"/>
      <c r="L184" s="48"/>
    </row>
    <row r="185" spans="1:12" ht="15" x14ac:dyDescent="0.25">
      <c r="A185" s="67"/>
      <c r="B185" s="108" t="s">
        <v>69</v>
      </c>
      <c r="C185" s="98">
        <v>0</v>
      </c>
      <c r="D185" s="99"/>
      <c r="E185" s="100"/>
      <c r="F185" s="101"/>
      <c r="G185" s="48"/>
      <c r="H185" s="48"/>
      <c r="I185" s="48"/>
      <c r="J185" s="48"/>
      <c r="K185" s="48"/>
      <c r="L185" s="48"/>
    </row>
    <row r="186" spans="1:12" ht="15" x14ac:dyDescent="0.25">
      <c r="A186" s="67"/>
      <c r="B186" s="108" t="s">
        <v>70</v>
      </c>
      <c r="C186" s="98">
        <v>457266.02</v>
      </c>
      <c r="D186" s="99"/>
      <c r="E186" s="100"/>
      <c r="F186" s="101"/>
      <c r="G186" s="48"/>
      <c r="H186" s="48"/>
      <c r="I186" s="48"/>
      <c r="J186" s="48"/>
      <c r="K186" s="48"/>
      <c r="L186" s="48"/>
    </row>
    <row r="187" spans="1:12" ht="15" x14ac:dyDescent="0.25">
      <c r="A187" s="69"/>
      <c r="B187" s="108" t="s">
        <v>71</v>
      </c>
      <c r="C187" s="98">
        <v>0</v>
      </c>
      <c r="D187" s="99"/>
      <c r="E187" s="100"/>
      <c r="F187" s="101"/>
      <c r="G187" s="48"/>
      <c r="H187" s="48"/>
      <c r="I187" s="48"/>
      <c r="J187" s="48"/>
      <c r="K187" s="48"/>
      <c r="L187" s="48"/>
    </row>
    <row r="188" spans="1:12" ht="15" x14ac:dyDescent="0.25">
      <c r="A188" s="67"/>
      <c r="B188" s="108" t="s">
        <v>72</v>
      </c>
      <c r="C188" s="98">
        <v>0</v>
      </c>
      <c r="D188" s="99"/>
      <c r="E188" s="100"/>
      <c r="F188" s="101"/>
      <c r="G188" s="48"/>
      <c r="H188" s="48"/>
      <c r="I188" s="48"/>
      <c r="J188" s="48"/>
      <c r="K188" s="48"/>
      <c r="L188" s="48"/>
    </row>
    <row r="189" spans="1:12" ht="15" x14ac:dyDescent="0.25">
      <c r="A189" s="67"/>
      <c r="B189" s="108" t="s">
        <v>73</v>
      </c>
      <c r="C189" s="98">
        <v>0</v>
      </c>
      <c r="D189" s="99"/>
      <c r="E189" s="100"/>
      <c r="F189" s="101"/>
      <c r="G189" s="48"/>
      <c r="H189" s="48"/>
      <c r="I189" s="48"/>
      <c r="J189" s="48"/>
      <c r="K189" s="48"/>
      <c r="L189" s="48"/>
    </row>
    <row r="190" spans="1:12" ht="15" x14ac:dyDescent="0.25">
      <c r="A190" s="67"/>
      <c r="B190" s="108" t="s">
        <v>74</v>
      </c>
      <c r="C190" s="98">
        <v>0</v>
      </c>
      <c r="D190" s="99"/>
      <c r="E190" s="100"/>
      <c r="F190" s="101"/>
      <c r="G190" s="48"/>
      <c r="H190" s="48"/>
      <c r="I190" s="48"/>
      <c r="J190" s="48"/>
      <c r="K190" s="48"/>
      <c r="L190" s="48"/>
    </row>
    <row r="191" spans="1:12" ht="15" x14ac:dyDescent="0.25">
      <c r="A191" s="67"/>
      <c r="B191" s="108" t="s">
        <v>75</v>
      </c>
      <c r="C191" s="115">
        <v>218100</v>
      </c>
      <c r="D191" s="99"/>
      <c r="E191" s="100"/>
      <c r="F191" s="101"/>
      <c r="G191" s="48"/>
      <c r="H191" s="48"/>
      <c r="I191" s="48"/>
      <c r="J191" s="48"/>
      <c r="K191" s="48"/>
      <c r="L191" s="48"/>
    </row>
    <row r="192" spans="1:12" ht="15" x14ac:dyDescent="0.25">
      <c r="A192" s="67"/>
      <c r="B192" s="108" t="s">
        <v>76</v>
      </c>
      <c r="C192" s="98">
        <v>0</v>
      </c>
      <c r="D192" s="99"/>
      <c r="E192" s="100"/>
      <c r="F192" s="101"/>
      <c r="G192" s="48"/>
      <c r="H192" s="48"/>
      <c r="I192" s="48"/>
      <c r="J192" s="48"/>
      <c r="K192" s="48"/>
      <c r="L192" s="48"/>
    </row>
    <row r="193" spans="1:13" ht="15" x14ac:dyDescent="0.25">
      <c r="A193" s="67"/>
      <c r="B193" s="108" t="s">
        <v>77</v>
      </c>
      <c r="C193" s="98">
        <v>0</v>
      </c>
      <c r="D193" s="99"/>
      <c r="E193" s="100"/>
      <c r="F193" s="101"/>
    </row>
    <row r="194" spans="1:13" ht="15" x14ac:dyDescent="0.25">
      <c r="A194" s="67"/>
      <c r="B194" s="112" t="s">
        <v>78</v>
      </c>
      <c r="C194" s="80">
        <f>SUM(C185:C193)</f>
        <v>675366.02</v>
      </c>
      <c r="D194" s="113"/>
      <c r="E194" s="116"/>
      <c r="F194" s="117"/>
      <c r="G194" s="48"/>
      <c r="H194" s="48"/>
      <c r="I194" s="48"/>
      <c r="J194" s="48"/>
      <c r="K194" s="48"/>
      <c r="L194" s="48"/>
      <c r="M194" s="48"/>
    </row>
    <row r="195" spans="1:13" ht="15" x14ac:dyDescent="0.25">
      <c r="A195" s="67"/>
      <c r="B195" s="67"/>
      <c r="C195" s="67"/>
      <c r="D195" s="67"/>
      <c r="E195" s="67"/>
      <c r="F195" s="67"/>
      <c r="G195" s="48"/>
      <c r="H195" s="48"/>
      <c r="I195" s="48"/>
      <c r="J195" s="48"/>
      <c r="K195" s="48"/>
      <c r="L195" s="48"/>
      <c r="M195" s="48"/>
    </row>
    <row r="196" spans="1:13" ht="15" x14ac:dyDescent="0.25">
      <c r="A196" s="67"/>
      <c r="B196" s="67"/>
      <c r="C196" s="67"/>
      <c r="D196" s="67"/>
      <c r="E196" s="67"/>
      <c r="F196" s="67"/>
      <c r="G196" s="48"/>
      <c r="H196" s="48"/>
      <c r="I196" s="48"/>
      <c r="J196" s="48"/>
      <c r="K196" s="48"/>
      <c r="L196" s="48"/>
      <c r="M196" s="48"/>
    </row>
    <row r="197" spans="1:13" ht="15" x14ac:dyDescent="0.25">
      <c r="A197" s="67"/>
      <c r="B197" s="69" t="s">
        <v>79</v>
      </c>
      <c r="C197" s="67" t="s">
        <v>3</v>
      </c>
      <c r="D197" s="67"/>
      <c r="E197" s="67"/>
      <c r="F197" s="67"/>
      <c r="G197" s="48"/>
      <c r="H197" s="48"/>
      <c r="I197" s="48"/>
      <c r="J197" s="48"/>
      <c r="K197" s="48"/>
      <c r="L197" s="48"/>
      <c r="M197" s="48"/>
    </row>
    <row r="198" spans="1:13" ht="15" x14ac:dyDescent="0.25">
      <c r="A198" s="67"/>
      <c r="B198" s="67"/>
      <c r="C198" s="67"/>
      <c r="D198" s="67"/>
      <c r="E198" s="67"/>
      <c r="F198" s="67" t="s">
        <v>3</v>
      </c>
      <c r="G198" s="48"/>
      <c r="H198" s="48"/>
      <c r="I198" s="48"/>
      <c r="J198" s="48"/>
      <c r="K198" s="48"/>
      <c r="L198" s="48"/>
      <c r="M198" s="48"/>
    </row>
    <row r="199" spans="1:13" ht="15" x14ac:dyDescent="0.25">
      <c r="A199" s="67"/>
      <c r="B199" s="69" t="s">
        <v>144</v>
      </c>
      <c r="C199" s="69"/>
      <c r="D199" s="69"/>
      <c r="E199" s="69"/>
      <c r="F199" s="67"/>
      <c r="G199" s="48"/>
      <c r="H199" s="48"/>
      <c r="I199" s="48"/>
      <c r="J199" s="48"/>
      <c r="K199" s="48"/>
      <c r="L199" s="48"/>
      <c r="M199" s="48"/>
    </row>
    <row r="200" spans="1:13" ht="15" x14ac:dyDescent="0.25">
      <c r="A200" s="67"/>
      <c r="B200" s="69"/>
      <c r="C200" s="69"/>
      <c r="D200" s="69"/>
      <c r="E200" s="69"/>
      <c r="F200" s="67"/>
      <c r="G200" s="48"/>
      <c r="H200" s="48"/>
      <c r="I200" s="48"/>
      <c r="J200" s="48"/>
      <c r="K200" s="48"/>
      <c r="L200" s="48"/>
      <c r="M200" s="48"/>
    </row>
    <row r="201" spans="1:13" ht="15" x14ac:dyDescent="0.25">
      <c r="A201" s="67"/>
      <c r="B201" s="69"/>
      <c r="C201" s="67"/>
      <c r="D201" s="67"/>
      <c r="E201" s="67"/>
      <c r="F201" s="67"/>
      <c r="G201" s="48"/>
      <c r="H201" s="48"/>
      <c r="I201" s="48"/>
      <c r="J201" s="48"/>
      <c r="K201" s="48"/>
      <c r="L201" s="48"/>
      <c r="M201" s="48"/>
    </row>
    <row r="202" spans="1:13" ht="15" x14ac:dyDescent="0.25">
      <c r="A202" s="67"/>
      <c r="B202" s="69" t="s">
        <v>80</v>
      </c>
      <c r="C202" s="96">
        <v>2024</v>
      </c>
      <c r="D202" s="97"/>
      <c r="E202" s="97"/>
      <c r="F202" s="76"/>
      <c r="G202" s="48"/>
      <c r="H202" s="48"/>
      <c r="I202" s="48"/>
      <c r="J202" s="48"/>
      <c r="K202" s="48"/>
      <c r="L202" s="48"/>
      <c r="M202" s="48"/>
    </row>
    <row r="203" spans="1:13" ht="15" x14ac:dyDescent="0.25">
      <c r="A203" s="67"/>
      <c r="B203" s="108" t="s">
        <v>81</v>
      </c>
      <c r="C203" s="98">
        <v>13587397.15</v>
      </c>
      <c r="D203" s="99"/>
      <c r="E203" s="109"/>
      <c r="F203" s="105"/>
      <c r="G203" s="48"/>
      <c r="H203" s="48"/>
      <c r="I203" s="48"/>
      <c r="J203" s="48"/>
      <c r="K203" s="48"/>
      <c r="L203" s="48"/>
      <c r="M203" s="48"/>
    </row>
    <row r="204" spans="1:13" ht="15" x14ac:dyDescent="0.25">
      <c r="A204" s="67"/>
      <c r="B204" s="108" t="s">
        <v>82</v>
      </c>
      <c r="C204" s="98">
        <v>1277156.05</v>
      </c>
      <c r="D204" s="99"/>
      <c r="E204" s="109"/>
      <c r="F204" s="105"/>
      <c r="G204" s="48"/>
      <c r="H204" s="48"/>
      <c r="I204" s="48"/>
      <c r="J204" s="48"/>
      <c r="K204" s="48"/>
      <c r="L204" s="48"/>
      <c r="M204" s="48"/>
    </row>
    <row r="205" spans="1:13" ht="15" x14ac:dyDescent="0.25">
      <c r="A205" s="67"/>
      <c r="B205" s="69" t="s">
        <v>83</v>
      </c>
      <c r="C205" s="80">
        <f>SUM(C203:C204)</f>
        <v>14864553.200000001</v>
      </c>
      <c r="D205" s="113"/>
      <c r="E205" s="114"/>
      <c r="F205" s="106"/>
      <c r="G205" s="48"/>
      <c r="H205" s="48"/>
      <c r="I205" s="48"/>
      <c r="J205" s="48"/>
      <c r="K205" s="48"/>
      <c r="L205" s="48"/>
      <c r="M205" s="48"/>
    </row>
    <row r="206" spans="1:13" ht="15" x14ac:dyDescent="0.25">
      <c r="A206" s="67"/>
      <c r="B206" s="67"/>
      <c r="C206" s="67"/>
      <c r="D206" s="67"/>
      <c r="E206" s="67"/>
      <c r="F206" s="67"/>
      <c r="G206" s="48"/>
      <c r="H206" s="48"/>
      <c r="I206" s="48"/>
      <c r="J206" s="48"/>
      <c r="K206" s="48"/>
      <c r="L206" s="48"/>
      <c r="M206" s="48"/>
    </row>
    <row r="207" spans="1:13" ht="15" x14ac:dyDescent="0.25">
      <c r="A207" s="67"/>
      <c r="B207" s="67"/>
      <c r="C207" s="67"/>
      <c r="D207" s="67"/>
      <c r="E207" s="67"/>
      <c r="F207" s="67"/>
      <c r="G207" s="48"/>
      <c r="H207" s="48"/>
      <c r="I207" s="48"/>
      <c r="J207" s="48"/>
      <c r="K207" s="48"/>
      <c r="L207" s="48"/>
      <c r="M207" s="48"/>
    </row>
    <row r="208" spans="1:13" ht="15" x14ac:dyDescent="0.25">
      <c r="A208" s="67"/>
      <c r="B208" s="67"/>
      <c r="C208" s="67"/>
      <c r="D208" s="67"/>
      <c r="E208" s="67"/>
      <c r="F208" s="67"/>
      <c r="G208" s="48"/>
      <c r="H208" s="48"/>
      <c r="I208" s="48"/>
      <c r="J208" s="48"/>
      <c r="K208" s="48"/>
      <c r="L208" s="48"/>
      <c r="M208" s="48"/>
    </row>
    <row r="209" spans="1:13" ht="15" x14ac:dyDescent="0.25">
      <c r="A209" s="67"/>
      <c r="B209" s="67"/>
      <c r="C209" s="67"/>
      <c r="D209" s="67"/>
      <c r="E209" s="67"/>
      <c r="F209" s="67"/>
      <c r="G209" s="48"/>
      <c r="H209" s="48"/>
      <c r="I209" s="48"/>
      <c r="J209" s="48"/>
      <c r="K209" s="48"/>
      <c r="L209" s="48"/>
      <c r="M209" s="48"/>
    </row>
    <row r="210" spans="1:13" ht="15" x14ac:dyDescent="0.25">
      <c r="A210" s="67"/>
      <c r="B210" s="67"/>
      <c r="C210" s="67"/>
      <c r="D210" s="67"/>
      <c r="E210" s="67"/>
      <c r="F210" s="67"/>
      <c r="G210" s="48"/>
      <c r="H210" s="48"/>
      <c r="I210" s="48"/>
      <c r="J210" s="48"/>
      <c r="K210" s="48"/>
      <c r="L210" s="48"/>
      <c r="M210" s="48"/>
    </row>
    <row r="211" spans="1:13" ht="15" x14ac:dyDescent="0.25">
      <c r="A211" s="67"/>
      <c r="B211" s="67"/>
      <c r="C211" s="67"/>
      <c r="D211" s="67"/>
      <c r="E211" s="67"/>
      <c r="F211" s="67"/>
      <c r="G211" s="48"/>
      <c r="H211" s="48"/>
      <c r="I211" s="48"/>
      <c r="J211" s="48"/>
      <c r="K211" s="48"/>
      <c r="L211" s="48"/>
      <c r="M211" s="48"/>
    </row>
    <row r="212" spans="1:13" ht="15" x14ac:dyDescent="0.25">
      <c r="A212" s="67"/>
      <c r="B212" s="67"/>
      <c r="C212" s="67"/>
      <c r="D212" s="67"/>
      <c r="E212" s="67"/>
      <c r="F212" s="67"/>
      <c r="G212" s="48"/>
      <c r="H212" s="48"/>
      <c r="I212" s="48"/>
      <c r="J212" s="48"/>
      <c r="K212" s="48"/>
      <c r="L212" s="48"/>
      <c r="M212" s="48"/>
    </row>
    <row r="213" spans="1:13" ht="15" x14ac:dyDescent="0.25">
      <c r="A213" s="67"/>
      <c r="B213" s="67"/>
      <c r="C213" s="67"/>
      <c r="D213" s="67"/>
      <c r="E213" s="67"/>
      <c r="F213" s="67"/>
      <c r="G213" s="48"/>
      <c r="H213" s="48"/>
      <c r="I213" s="48"/>
      <c r="J213" s="48"/>
      <c r="K213" s="48"/>
      <c r="L213" s="48"/>
      <c r="M213" s="48"/>
    </row>
    <row r="214" spans="1:13" ht="15" x14ac:dyDescent="0.25">
      <c r="A214" s="67"/>
      <c r="B214" s="69" t="s">
        <v>84</v>
      </c>
      <c r="C214" s="67"/>
      <c r="D214" s="67"/>
      <c r="E214" s="71" t="s">
        <v>3</v>
      </c>
      <c r="F214" s="71"/>
      <c r="G214" s="48"/>
      <c r="H214" s="48"/>
      <c r="I214" s="48"/>
      <c r="J214" s="48"/>
      <c r="K214" s="48"/>
      <c r="L214" s="48"/>
      <c r="M214" s="48"/>
    </row>
    <row r="215" spans="1:13" ht="15" x14ac:dyDescent="0.25">
      <c r="A215" s="67"/>
      <c r="B215" s="67"/>
      <c r="C215" s="67"/>
      <c r="D215" s="67"/>
      <c r="E215" s="67"/>
      <c r="F215" s="67"/>
      <c r="G215" s="48"/>
      <c r="H215" s="48"/>
      <c r="I215" s="48"/>
      <c r="J215" s="48"/>
      <c r="K215" s="48"/>
      <c r="L215" s="48"/>
      <c r="M215" s="48"/>
    </row>
    <row r="216" spans="1:13" ht="15" x14ac:dyDescent="0.25">
      <c r="A216" s="67"/>
      <c r="B216" s="69" t="s">
        <v>145</v>
      </c>
      <c r="C216" s="69"/>
      <c r="D216" s="69"/>
      <c r="E216" s="69"/>
      <c r="F216" s="67"/>
      <c r="G216" s="48"/>
      <c r="H216" s="48"/>
      <c r="I216" s="48"/>
      <c r="J216" s="48"/>
      <c r="K216" s="48"/>
      <c r="L216" s="48"/>
      <c r="M216" s="48"/>
    </row>
    <row r="217" spans="1:13" ht="15" x14ac:dyDescent="0.25">
      <c r="A217" s="67"/>
      <c r="B217" s="69"/>
      <c r="C217" s="69"/>
      <c r="D217" s="69"/>
      <c r="E217" s="69"/>
      <c r="F217" s="67"/>
      <c r="G217" s="48"/>
      <c r="H217" s="48"/>
      <c r="I217" s="48"/>
      <c r="J217" s="48"/>
      <c r="K217" s="48"/>
      <c r="L217" s="48"/>
      <c r="M217" s="48"/>
    </row>
    <row r="218" spans="1:13" ht="15" x14ac:dyDescent="0.25">
      <c r="A218" s="67"/>
      <c r="B218" s="69"/>
      <c r="C218" s="69"/>
      <c r="D218" s="69"/>
      <c r="E218" s="69"/>
      <c r="F218" s="67"/>
      <c r="G218" s="48"/>
      <c r="H218" s="48"/>
      <c r="I218" s="48"/>
      <c r="J218" s="48"/>
      <c r="K218" s="48"/>
      <c r="L218" s="48"/>
      <c r="M218" s="48"/>
    </row>
    <row r="219" spans="1:13" ht="15" x14ac:dyDescent="0.25">
      <c r="A219" s="67"/>
      <c r="B219" s="67"/>
      <c r="C219" s="67"/>
      <c r="D219" s="67"/>
      <c r="E219" s="67"/>
      <c r="F219" s="67"/>
      <c r="G219" s="48"/>
      <c r="H219" s="48"/>
      <c r="I219" s="48"/>
      <c r="J219" s="48"/>
      <c r="K219" s="48"/>
      <c r="L219" s="48"/>
      <c r="M219" s="48"/>
    </row>
    <row r="220" spans="1:13" ht="15" x14ac:dyDescent="0.25">
      <c r="A220" s="67"/>
      <c r="B220" s="76" t="s">
        <v>30</v>
      </c>
      <c r="C220" s="96">
        <v>2024</v>
      </c>
      <c r="D220" s="97"/>
      <c r="E220" s="97"/>
      <c r="F220" s="76"/>
      <c r="G220" s="48"/>
      <c r="H220" s="48"/>
      <c r="I220" s="48"/>
      <c r="J220" s="48"/>
      <c r="K220" s="48"/>
      <c r="L220" s="48"/>
      <c r="M220" s="48"/>
    </row>
    <row r="221" spans="1:13" ht="15" x14ac:dyDescent="0.25">
      <c r="A221" s="67"/>
      <c r="B221" s="108" t="s">
        <v>85</v>
      </c>
      <c r="C221" s="98">
        <v>88889020.310000002</v>
      </c>
      <c r="D221" s="99"/>
      <c r="E221" s="109"/>
      <c r="F221" s="105"/>
      <c r="G221" s="48"/>
      <c r="H221" s="48"/>
      <c r="I221" s="48"/>
      <c r="J221" s="48"/>
      <c r="K221" s="48"/>
      <c r="L221" s="48"/>
      <c r="M221" s="48"/>
    </row>
    <row r="222" spans="1:13" ht="15" x14ac:dyDescent="0.25">
      <c r="A222" s="67"/>
      <c r="B222" s="108" t="s">
        <v>86</v>
      </c>
      <c r="C222" s="98">
        <v>3605860.85</v>
      </c>
      <c r="D222" s="99"/>
      <c r="E222" s="109"/>
      <c r="F222" s="105"/>
      <c r="G222" s="48"/>
      <c r="H222" s="48"/>
      <c r="I222" s="48"/>
      <c r="J222" s="48"/>
      <c r="K222" s="48"/>
      <c r="L222" s="48"/>
      <c r="M222" s="48"/>
    </row>
    <row r="223" spans="1:13" ht="15" x14ac:dyDescent="0.25">
      <c r="A223" s="67"/>
      <c r="B223" s="69" t="s">
        <v>87</v>
      </c>
      <c r="C223" s="82">
        <f>SUM(C221:C222)</f>
        <v>92494881.159999996</v>
      </c>
      <c r="D223" s="113"/>
      <c r="E223" s="114"/>
      <c r="F223" s="106"/>
      <c r="G223" s="48"/>
      <c r="H223" s="48"/>
      <c r="I223" s="48"/>
      <c r="J223" s="48"/>
      <c r="K223" s="48"/>
      <c r="L223" s="48"/>
      <c r="M223" s="48"/>
    </row>
    <row r="224" spans="1:13" ht="15" x14ac:dyDescent="0.25">
      <c r="A224" s="67"/>
      <c r="B224" s="67"/>
      <c r="C224" s="67"/>
      <c r="D224" s="67"/>
      <c r="E224" s="67"/>
      <c r="F224" s="67"/>
      <c r="G224" s="48"/>
      <c r="H224" s="48"/>
      <c r="I224" s="48"/>
      <c r="J224" s="48"/>
      <c r="K224" s="48"/>
      <c r="L224" s="48"/>
      <c r="M224" s="48"/>
    </row>
    <row r="225" spans="1:13" ht="15" x14ac:dyDescent="0.25">
      <c r="A225" s="67"/>
      <c r="B225" s="67"/>
      <c r="C225" s="67"/>
      <c r="D225" s="67"/>
      <c r="E225" s="67"/>
      <c r="F225" s="67"/>
      <c r="G225" s="48"/>
      <c r="H225" s="48"/>
      <c r="I225" s="48"/>
      <c r="J225" s="48"/>
      <c r="K225" s="48"/>
      <c r="L225" s="48"/>
      <c r="M225" s="48"/>
    </row>
    <row r="226" spans="1:13" ht="15" x14ac:dyDescent="0.25">
      <c r="A226" s="67"/>
      <c r="B226" s="67"/>
      <c r="C226" s="67"/>
      <c r="D226" s="67"/>
      <c r="E226" s="67"/>
      <c r="F226" s="67"/>
      <c r="G226" s="48"/>
      <c r="H226" s="48"/>
      <c r="I226" s="48"/>
      <c r="J226" s="48"/>
      <c r="K226" s="48"/>
      <c r="L226" s="48"/>
      <c r="M226" s="48"/>
    </row>
    <row r="227" spans="1:13" ht="15" x14ac:dyDescent="0.25">
      <c r="A227" s="67"/>
      <c r="B227" s="69"/>
      <c r="C227" s="67"/>
      <c r="D227" s="67"/>
      <c r="E227" s="67"/>
      <c r="F227" s="67"/>
      <c r="G227" s="48"/>
      <c r="H227" s="48"/>
      <c r="I227" s="48"/>
      <c r="J227" s="48"/>
      <c r="K227" s="48"/>
      <c r="L227" s="48"/>
      <c r="M227" s="48"/>
    </row>
    <row r="228" spans="1:13" ht="15" x14ac:dyDescent="0.25">
      <c r="A228" s="67"/>
      <c r="B228" s="69"/>
      <c r="C228" s="67"/>
      <c r="D228" s="67"/>
      <c r="E228" s="67"/>
      <c r="F228" s="67"/>
      <c r="G228" s="48"/>
      <c r="H228" s="48"/>
      <c r="I228" s="48"/>
      <c r="J228" s="48"/>
      <c r="K228" s="48"/>
      <c r="L228" s="48"/>
      <c r="M228" s="48"/>
    </row>
    <row r="229" spans="1:13" ht="15" x14ac:dyDescent="0.25">
      <c r="A229" s="67"/>
      <c r="B229" s="69"/>
      <c r="C229" s="67"/>
      <c r="D229" s="67"/>
      <c r="E229" s="67"/>
      <c r="F229" s="67"/>
      <c r="G229" s="48"/>
      <c r="H229" s="48"/>
      <c r="I229" s="48"/>
      <c r="J229" s="48"/>
      <c r="K229" s="48"/>
      <c r="L229" s="48"/>
      <c r="M229" s="48"/>
    </row>
    <row r="230" spans="1:13" ht="15" x14ac:dyDescent="0.25">
      <c r="A230" s="67"/>
      <c r="B230" s="69"/>
      <c r="C230" s="67"/>
      <c r="D230" s="67"/>
      <c r="E230" s="67"/>
      <c r="F230" s="67"/>
      <c r="G230" s="48"/>
      <c r="H230" s="48"/>
      <c r="I230" s="48"/>
      <c r="J230" s="48"/>
      <c r="K230" s="48"/>
      <c r="L230" s="48"/>
      <c r="M230" s="48"/>
    </row>
    <row r="231" spans="1:13" ht="15" x14ac:dyDescent="0.25">
      <c r="A231" s="67"/>
      <c r="B231" s="69"/>
      <c r="C231" s="67"/>
      <c r="D231" s="67"/>
      <c r="E231" s="67"/>
      <c r="F231" s="67"/>
      <c r="G231" s="48"/>
      <c r="H231" s="48"/>
      <c r="I231" s="48"/>
      <c r="J231" s="48"/>
      <c r="K231" s="48"/>
      <c r="L231" s="48"/>
      <c r="M231" s="48"/>
    </row>
    <row r="232" spans="1:13" ht="15" x14ac:dyDescent="0.25">
      <c r="A232" s="67"/>
      <c r="B232" s="69"/>
      <c r="C232" s="67"/>
      <c r="D232" s="67"/>
      <c r="E232" s="67"/>
      <c r="F232" s="67"/>
      <c r="G232" s="48"/>
      <c r="H232" s="48"/>
      <c r="I232" s="48"/>
      <c r="J232" s="48"/>
      <c r="K232" s="48"/>
      <c r="L232" s="48"/>
      <c r="M232" s="48"/>
    </row>
    <row r="233" spans="1:13" ht="15" x14ac:dyDescent="0.25">
      <c r="A233" s="67"/>
      <c r="B233" s="69"/>
      <c r="C233" s="67"/>
      <c r="D233" s="67"/>
      <c r="E233" s="67"/>
      <c r="F233" s="67"/>
      <c r="G233" s="48"/>
      <c r="H233" s="48"/>
      <c r="I233" s="48"/>
      <c r="J233" s="48"/>
      <c r="K233" s="48"/>
      <c r="L233" s="48"/>
      <c r="M233" s="48"/>
    </row>
    <row r="234" spans="1:13" ht="15" x14ac:dyDescent="0.25">
      <c r="A234" s="67"/>
      <c r="B234" s="69"/>
      <c r="C234" s="67"/>
      <c r="D234" s="67"/>
      <c r="E234" s="67"/>
      <c r="F234" s="67"/>
      <c r="G234" s="48"/>
      <c r="H234" s="48"/>
      <c r="I234" s="48"/>
      <c r="J234" s="48"/>
      <c r="K234" s="48"/>
      <c r="L234" s="48"/>
      <c r="M234" s="48"/>
    </row>
    <row r="235" spans="1:13" ht="15" x14ac:dyDescent="0.25">
      <c r="A235" s="67"/>
      <c r="B235" s="69"/>
      <c r="C235" s="67"/>
      <c r="D235" s="67"/>
      <c r="E235" s="67"/>
      <c r="F235" s="67"/>
      <c r="G235" s="48"/>
      <c r="H235" s="48"/>
      <c r="I235" s="48"/>
      <c r="J235" s="48"/>
      <c r="K235" s="48"/>
      <c r="L235" s="48"/>
      <c r="M235" s="48"/>
    </row>
    <row r="236" spans="1:13" ht="15" x14ac:dyDescent="0.25">
      <c r="A236" s="67"/>
      <c r="B236" s="69" t="s">
        <v>88</v>
      </c>
      <c r="C236" s="67"/>
      <c r="D236" s="67"/>
      <c r="E236" s="67"/>
      <c r="F236" s="67"/>
      <c r="G236" s="48"/>
      <c r="H236" s="48"/>
      <c r="I236" s="48"/>
      <c r="J236" s="48"/>
      <c r="K236" s="48"/>
      <c r="L236" s="48"/>
      <c r="M236" s="48"/>
    </row>
    <row r="237" spans="1:13" ht="15" x14ac:dyDescent="0.25">
      <c r="A237" s="67"/>
      <c r="B237" s="69"/>
      <c r="C237" s="69"/>
      <c r="D237" s="69"/>
      <c r="E237" s="69"/>
      <c r="F237" s="67"/>
      <c r="G237" s="48"/>
      <c r="H237" s="48"/>
      <c r="I237" s="48"/>
      <c r="J237" s="48"/>
      <c r="K237" s="48"/>
      <c r="L237" s="48"/>
      <c r="M237" s="48"/>
    </row>
    <row r="238" spans="1:13" ht="15" x14ac:dyDescent="0.25">
      <c r="A238" s="67"/>
      <c r="B238" s="69" t="s">
        <v>146</v>
      </c>
      <c r="C238" s="69"/>
      <c r="D238" s="69"/>
      <c r="E238" s="67"/>
      <c r="F238" s="67"/>
      <c r="G238" s="48"/>
      <c r="H238" s="48"/>
      <c r="I238" s="48"/>
      <c r="J238" s="48"/>
      <c r="K238" s="48"/>
      <c r="L238" s="48"/>
      <c r="M238" s="48"/>
    </row>
    <row r="239" spans="1:13" ht="15" x14ac:dyDescent="0.25">
      <c r="A239" s="67"/>
      <c r="B239" s="69"/>
      <c r="C239" s="69"/>
      <c r="D239" s="69"/>
      <c r="E239" s="67"/>
      <c r="F239" s="67"/>
      <c r="G239" s="48"/>
      <c r="H239" s="48"/>
      <c r="I239" s="48"/>
      <c r="J239" s="48"/>
      <c r="K239" s="48"/>
      <c r="L239" s="48"/>
      <c r="M239" s="48"/>
    </row>
    <row r="240" spans="1:13" ht="15" x14ac:dyDescent="0.25">
      <c r="A240" s="67"/>
      <c r="B240" s="69"/>
      <c r="C240" s="67"/>
      <c r="D240" s="67"/>
      <c r="E240" s="67"/>
      <c r="F240" s="67"/>
      <c r="G240" s="48"/>
      <c r="H240" s="48"/>
      <c r="I240" s="48"/>
      <c r="J240" s="48"/>
      <c r="K240" s="48"/>
      <c r="L240" s="48"/>
      <c r="M240" s="48"/>
    </row>
    <row r="241" spans="1:13" ht="15" x14ac:dyDescent="0.25">
      <c r="A241" s="67"/>
      <c r="B241" s="74" t="s">
        <v>30</v>
      </c>
      <c r="C241" s="96">
        <v>2024</v>
      </c>
      <c r="D241" s="97"/>
      <c r="E241" s="97"/>
      <c r="F241" s="76"/>
      <c r="G241" s="48"/>
      <c r="H241" s="48"/>
      <c r="I241" s="48"/>
      <c r="J241" s="48"/>
      <c r="K241" s="48"/>
      <c r="L241" s="48"/>
      <c r="M241" s="48"/>
    </row>
    <row r="242" spans="1:13" ht="15" x14ac:dyDescent="0.25">
      <c r="A242" s="67"/>
      <c r="B242" s="108" t="s">
        <v>89</v>
      </c>
      <c r="C242" s="98">
        <v>0</v>
      </c>
      <c r="D242" s="99"/>
      <c r="E242" s="109"/>
      <c r="F242" s="105"/>
      <c r="G242" s="48"/>
      <c r="H242" s="48"/>
      <c r="I242" s="48"/>
      <c r="J242" s="48"/>
      <c r="K242" s="48"/>
      <c r="L242" s="48"/>
      <c r="M242" s="48"/>
    </row>
    <row r="243" spans="1:13" ht="15" x14ac:dyDescent="0.25">
      <c r="A243" s="67"/>
      <c r="B243" s="108" t="s">
        <v>90</v>
      </c>
      <c r="C243" s="98">
        <v>81103.25</v>
      </c>
      <c r="D243" s="99"/>
      <c r="E243" s="109"/>
      <c r="F243" s="105"/>
      <c r="G243" s="48"/>
      <c r="H243" s="48"/>
      <c r="I243" s="48"/>
      <c r="J243" s="48"/>
      <c r="K243" s="48"/>
      <c r="L243" s="48"/>
      <c r="M243" s="48"/>
    </row>
    <row r="244" spans="1:13" ht="15" x14ac:dyDescent="0.25">
      <c r="A244" s="67"/>
      <c r="B244" s="108" t="s">
        <v>91</v>
      </c>
      <c r="C244" s="98">
        <v>0</v>
      </c>
      <c r="D244" s="99"/>
      <c r="E244" s="109"/>
      <c r="F244" s="105"/>
      <c r="G244" s="48"/>
      <c r="H244" s="48"/>
      <c r="I244" s="48"/>
      <c r="J244" s="48"/>
      <c r="K244" s="48"/>
      <c r="L244" s="48"/>
      <c r="M244" s="48"/>
    </row>
    <row r="245" spans="1:13" ht="15" x14ac:dyDescent="0.25">
      <c r="A245" s="67"/>
      <c r="B245" s="108" t="s">
        <v>92</v>
      </c>
      <c r="C245" s="98">
        <v>4047652.24</v>
      </c>
      <c r="D245" s="99"/>
      <c r="E245" s="109"/>
      <c r="F245" s="105"/>
      <c r="G245" s="48"/>
      <c r="H245" s="48"/>
      <c r="I245" s="48"/>
      <c r="J245" s="48"/>
      <c r="K245" s="48"/>
      <c r="L245" s="48"/>
      <c r="M245" s="48"/>
    </row>
    <row r="246" spans="1:13" ht="15" x14ac:dyDescent="0.25">
      <c r="A246" s="67"/>
      <c r="B246" s="108" t="s">
        <v>93</v>
      </c>
      <c r="C246" s="98">
        <v>0</v>
      </c>
      <c r="D246" s="99"/>
      <c r="E246" s="109"/>
      <c r="F246" s="105"/>
      <c r="G246" s="48"/>
      <c r="H246" s="48"/>
      <c r="I246" s="48"/>
      <c r="J246" s="48"/>
      <c r="K246" s="48"/>
      <c r="L246" s="48"/>
      <c r="M246" s="48"/>
    </row>
    <row r="247" spans="1:13" ht="15" x14ac:dyDescent="0.25">
      <c r="A247" s="67"/>
      <c r="B247" s="112" t="s">
        <v>94</v>
      </c>
      <c r="C247" s="82">
        <f>SUM(C242:C246)</f>
        <v>4128755.49</v>
      </c>
      <c r="D247" s="84"/>
      <c r="E247" s="114"/>
      <c r="F247" s="105"/>
      <c r="G247" s="48"/>
      <c r="H247" s="48"/>
      <c r="I247" s="48"/>
      <c r="J247" s="48"/>
      <c r="K247" s="48"/>
      <c r="L247" s="48"/>
      <c r="M247" s="48"/>
    </row>
    <row r="248" spans="1:13" ht="15" x14ac:dyDescent="0.25">
      <c r="A248" s="67"/>
      <c r="B248" s="67"/>
      <c r="C248" s="67"/>
      <c r="D248" s="67"/>
      <c r="E248" s="119"/>
      <c r="F248" s="67"/>
      <c r="G248" s="48"/>
      <c r="H248" s="48"/>
      <c r="I248" s="48"/>
      <c r="J248" s="48"/>
      <c r="K248" s="48"/>
      <c r="L248" s="48"/>
      <c r="M248" s="48"/>
    </row>
    <row r="249" spans="1:13" ht="15" x14ac:dyDescent="0.25">
      <c r="A249" s="67"/>
      <c r="B249" s="67"/>
      <c r="C249" s="67"/>
      <c r="D249" s="67"/>
      <c r="E249" s="119"/>
      <c r="F249" s="67"/>
      <c r="G249" s="48"/>
      <c r="H249" s="48"/>
      <c r="I249" s="48"/>
      <c r="J249" s="48"/>
      <c r="K249" s="48"/>
      <c r="L249" s="48"/>
      <c r="M249" s="48"/>
    </row>
    <row r="250" spans="1:13" ht="15" x14ac:dyDescent="0.25">
      <c r="A250" s="67"/>
      <c r="B250" s="67"/>
      <c r="C250" s="67"/>
      <c r="D250" s="67"/>
      <c r="E250" s="119"/>
      <c r="F250" s="67"/>
      <c r="G250" s="48"/>
      <c r="H250" s="48"/>
      <c r="I250" s="48"/>
      <c r="J250" s="48"/>
      <c r="K250" s="48"/>
      <c r="L250" s="48"/>
      <c r="M250" s="48"/>
    </row>
    <row r="251" spans="1:13" ht="15" x14ac:dyDescent="0.25">
      <c r="A251" s="67"/>
      <c r="B251" s="67"/>
      <c r="C251" s="67"/>
      <c r="D251" s="67"/>
      <c r="E251" s="119"/>
      <c r="F251" s="67"/>
      <c r="G251" s="48"/>
      <c r="H251" s="48"/>
      <c r="I251" s="48"/>
      <c r="J251" s="48"/>
      <c r="K251" s="48"/>
      <c r="L251" s="48"/>
      <c r="M251" s="48"/>
    </row>
    <row r="252" spans="1:13" ht="15" x14ac:dyDescent="0.25">
      <c r="A252" s="67"/>
      <c r="B252" s="67"/>
      <c r="C252" s="67"/>
      <c r="D252" s="67"/>
      <c r="E252" s="67"/>
      <c r="F252" s="67"/>
      <c r="G252" s="48"/>
      <c r="H252" s="48"/>
      <c r="I252" s="48"/>
      <c r="J252" s="48"/>
      <c r="K252" s="48"/>
      <c r="L252" s="48"/>
      <c r="M252" s="48"/>
    </row>
    <row r="253" spans="1:13" ht="15" x14ac:dyDescent="0.25">
      <c r="A253" s="67"/>
      <c r="B253" s="67"/>
      <c r="C253" s="78"/>
      <c r="D253" s="78"/>
      <c r="E253" s="78"/>
      <c r="F253" s="78"/>
      <c r="G253" s="48"/>
      <c r="H253" s="48"/>
      <c r="I253" s="48"/>
      <c r="J253" s="48"/>
      <c r="K253" s="48"/>
      <c r="L253" s="48"/>
      <c r="M253" s="48"/>
    </row>
    <row r="254" spans="1:13" ht="15" x14ac:dyDescent="0.25">
      <c r="A254" s="67"/>
      <c r="B254" s="69"/>
      <c r="C254" s="67"/>
      <c r="D254" s="67"/>
      <c r="E254" s="67"/>
      <c r="F254" s="67"/>
      <c r="G254" s="48"/>
      <c r="H254" s="48"/>
      <c r="I254" s="48"/>
      <c r="J254" s="48"/>
      <c r="K254" s="48"/>
      <c r="L254" s="48"/>
      <c r="M254" s="48"/>
    </row>
    <row r="255" spans="1:13" ht="15" x14ac:dyDescent="0.25">
      <c r="A255" s="67"/>
      <c r="B255" s="69"/>
      <c r="C255" s="67"/>
      <c r="D255" s="67"/>
      <c r="E255" s="67"/>
      <c r="F255" s="67"/>
      <c r="G255" s="48"/>
      <c r="H255" s="48"/>
      <c r="I255" s="48"/>
      <c r="J255" s="48"/>
      <c r="K255" s="48"/>
      <c r="L255" s="48"/>
      <c r="M255" s="48"/>
    </row>
    <row r="256" spans="1:13" ht="15" x14ac:dyDescent="0.25">
      <c r="A256" s="67"/>
      <c r="B256" s="69"/>
      <c r="C256" s="67"/>
      <c r="D256" s="67"/>
      <c r="E256" s="67"/>
      <c r="F256" s="67"/>
      <c r="G256" s="48"/>
      <c r="H256" s="48"/>
      <c r="I256" s="48"/>
      <c r="J256" s="48"/>
      <c r="K256" s="48"/>
      <c r="L256" s="48"/>
      <c r="M256" s="48"/>
    </row>
    <row r="257" spans="1:13" ht="15" x14ac:dyDescent="0.25">
      <c r="A257" s="67"/>
      <c r="B257" s="69"/>
      <c r="C257" s="67"/>
      <c r="D257" s="67"/>
      <c r="E257" s="67"/>
      <c r="F257" s="67"/>
      <c r="G257" s="48"/>
      <c r="H257" s="48"/>
      <c r="I257" s="48"/>
      <c r="J257" s="48"/>
      <c r="K257" s="48"/>
      <c r="L257" s="48"/>
      <c r="M257" s="48"/>
    </row>
    <row r="258" spans="1:13" ht="15" x14ac:dyDescent="0.25">
      <c r="A258" s="67"/>
      <c r="B258" s="69"/>
      <c r="C258" s="67"/>
      <c r="D258" s="67"/>
      <c r="E258" s="67"/>
      <c r="F258" s="67"/>
      <c r="G258" s="48"/>
      <c r="H258" s="48"/>
      <c r="I258" s="48"/>
      <c r="J258" s="48"/>
      <c r="K258" s="48"/>
      <c r="L258" s="48"/>
      <c r="M258" s="48"/>
    </row>
    <row r="259" spans="1:13" ht="15" x14ac:dyDescent="0.25">
      <c r="A259" s="67"/>
      <c r="B259" s="69" t="s">
        <v>95</v>
      </c>
      <c r="C259" s="120"/>
      <c r="D259" s="120"/>
      <c r="E259" s="78"/>
      <c r="F259" s="78"/>
      <c r="G259" s="48"/>
      <c r="H259" s="48"/>
      <c r="I259" s="48"/>
      <c r="J259" s="48"/>
      <c r="K259" s="48"/>
      <c r="L259" s="48"/>
      <c r="M259" s="48"/>
    </row>
    <row r="260" spans="1:13" ht="15" x14ac:dyDescent="0.25">
      <c r="A260" s="67"/>
      <c r="B260" s="67"/>
      <c r="C260" s="78"/>
      <c r="D260" s="78"/>
      <c r="E260" s="78"/>
      <c r="F260" s="78"/>
      <c r="G260" s="48"/>
      <c r="H260" s="48"/>
      <c r="I260" s="48"/>
      <c r="J260" s="48"/>
      <c r="K260" s="48"/>
      <c r="L260" s="48"/>
      <c r="M260" s="48"/>
    </row>
    <row r="261" spans="1:13" ht="15" x14ac:dyDescent="0.25">
      <c r="A261" s="67"/>
      <c r="B261" s="121">
        <v>2024</v>
      </c>
      <c r="C261" s="122"/>
      <c r="D261" s="122"/>
      <c r="E261" s="122"/>
      <c r="F261" s="123"/>
      <c r="G261" s="48"/>
      <c r="H261" s="48"/>
      <c r="I261" s="48"/>
      <c r="J261" s="48"/>
      <c r="K261" s="48"/>
      <c r="L261" s="48"/>
      <c r="M261" s="48"/>
    </row>
    <row r="262" spans="1:13" ht="30" x14ac:dyDescent="0.25">
      <c r="A262" s="67"/>
      <c r="B262" s="124"/>
      <c r="C262" s="125" t="s">
        <v>96</v>
      </c>
      <c r="D262" s="125" t="s">
        <v>97</v>
      </c>
      <c r="E262" s="126" t="s">
        <v>98</v>
      </c>
      <c r="F262" s="127" t="s">
        <v>99</v>
      </c>
      <c r="G262" s="48"/>
      <c r="H262" s="48"/>
      <c r="I262" s="48"/>
      <c r="J262" s="48"/>
      <c r="K262" s="48"/>
      <c r="L262" s="48"/>
      <c r="M262" s="48"/>
    </row>
    <row r="263" spans="1:13" ht="15" x14ac:dyDescent="0.25">
      <c r="A263" s="67"/>
      <c r="B263" s="77" t="s">
        <v>100</v>
      </c>
      <c r="C263" s="120">
        <v>621781501.27999997</v>
      </c>
      <c r="D263" s="120">
        <v>143085672.22</v>
      </c>
      <c r="E263" s="128">
        <v>2729227.82</v>
      </c>
      <c r="F263" s="78">
        <f>SUM(C263:E263)</f>
        <v>767596401.32000005</v>
      </c>
      <c r="G263" s="48"/>
      <c r="H263" s="48"/>
      <c r="I263" s="48"/>
      <c r="J263" s="48"/>
      <c r="K263" s="48"/>
      <c r="L263" s="48"/>
      <c r="M263" s="48"/>
    </row>
    <row r="264" spans="1:13" ht="15" x14ac:dyDescent="0.25">
      <c r="A264" s="67"/>
      <c r="B264" s="129" t="s">
        <v>101</v>
      </c>
      <c r="C264" s="130">
        <f>5631154.15+29695.97+27346.78</f>
        <v>5688196.9000000004</v>
      </c>
      <c r="D264" s="131">
        <v>204606.58</v>
      </c>
      <c r="E264" s="131">
        <v>0</v>
      </c>
      <c r="F264" s="132">
        <f>SUM(C264:E264)</f>
        <v>5892803.4800000004</v>
      </c>
      <c r="G264" s="48"/>
      <c r="H264" s="48"/>
      <c r="I264" s="48"/>
      <c r="J264" s="48"/>
      <c r="K264" s="48"/>
      <c r="L264" s="48"/>
      <c r="M264" s="48"/>
    </row>
    <row r="265" spans="1:13" ht="15" x14ac:dyDescent="0.25">
      <c r="A265" s="67"/>
      <c r="B265" s="133" t="s">
        <v>102</v>
      </c>
      <c r="C265" s="131">
        <f t="shared" ref="C265:F265" si="0">SUM(C263:C264)</f>
        <v>627469698.17999995</v>
      </c>
      <c r="D265" s="131">
        <f t="shared" si="0"/>
        <v>143290278.80000001</v>
      </c>
      <c r="E265" s="134">
        <f t="shared" si="0"/>
        <v>2729227.82</v>
      </c>
      <c r="F265" s="134">
        <f t="shared" si="0"/>
        <v>773489204.80000007</v>
      </c>
      <c r="G265" s="48"/>
      <c r="H265" s="48"/>
      <c r="I265" s="48"/>
      <c r="J265" s="48"/>
      <c r="K265" s="48"/>
      <c r="L265" s="48"/>
      <c r="M265" s="48"/>
    </row>
    <row r="266" spans="1:13" ht="15" x14ac:dyDescent="0.25">
      <c r="A266" s="67"/>
      <c r="B266" s="77"/>
      <c r="C266" s="120"/>
      <c r="D266" s="120"/>
      <c r="E266" s="128"/>
      <c r="F266" s="128"/>
      <c r="G266" s="48"/>
      <c r="H266" s="48"/>
      <c r="I266" s="48"/>
      <c r="J266" s="48"/>
      <c r="K266" s="48"/>
      <c r="L266" s="48"/>
      <c r="M266" s="48"/>
    </row>
    <row r="267" spans="1:13" ht="15" x14ac:dyDescent="0.25">
      <c r="A267" s="67"/>
      <c r="B267" s="135" t="s">
        <v>103</v>
      </c>
      <c r="C267" s="136"/>
      <c r="D267" s="136"/>
      <c r="E267" s="137"/>
      <c r="F267" s="137"/>
      <c r="G267" s="48"/>
      <c r="H267" s="48"/>
      <c r="I267" s="48"/>
      <c r="J267" s="48"/>
      <c r="K267" s="48"/>
      <c r="L267" s="48"/>
      <c r="M267" s="48"/>
    </row>
    <row r="268" spans="1:13" ht="15" x14ac:dyDescent="0.25">
      <c r="A268" s="67"/>
      <c r="B268" s="79" t="s">
        <v>104</v>
      </c>
      <c r="C268" s="138">
        <v>-463556212.36000001</v>
      </c>
      <c r="D268" s="138">
        <v>-98922834.599999994</v>
      </c>
      <c r="E268" s="139">
        <v>-1689938.89</v>
      </c>
      <c r="F268" s="139">
        <f>SUM(C268:E268)</f>
        <v>-564168985.85000002</v>
      </c>
      <c r="G268" s="48"/>
      <c r="H268" s="48"/>
      <c r="I268" s="48"/>
      <c r="J268" s="48"/>
      <c r="K268" s="48"/>
      <c r="L268" s="48"/>
      <c r="M268" s="48"/>
    </row>
    <row r="269" spans="1:13" ht="15" x14ac:dyDescent="0.25">
      <c r="A269" s="67"/>
      <c r="B269" s="129" t="s">
        <v>105</v>
      </c>
      <c r="C269" s="140">
        <v>-2132270.0800000001</v>
      </c>
      <c r="D269" s="141">
        <v>-286447.93</v>
      </c>
      <c r="E269" s="132">
        <v>-3233.48</v>
      </c>
      <c r="F269" s="132">
        <f>SUM(C269:E269)</f>
        <v>-2421951.4900000002</v>
      </c>
      <c r="G269" s="48"/>
      <c r="H269" s="48"/>
      <c r="I269" s="48"/>
      <c r="J269" s="48"/>
      <c r="K269" s="48"/>
      <c r="L269" s="48"/>
      <c r="M269" s="48"/>
    </row>
    <row r="270" spans="1:13" ht="15" x14ac:dyDescent="0.25">
      <c r="A270" s="67"/>
      <c r="B270" s="133" t="s">
        <v>106</v>
      </c>
      <c r="C270" s="131">
        <f>SUM(C268:C269)</f>
        <v>-465688482.44</v>
      </c>
      <c r="D270" s="131">
        <f>SUM(D268:D269)</f>
        <v>-99209282.530000001</v>
      </c>
      <c r="E270" s="134">
        <f>SUM(E268:E269)</f>
        <v>-1693172.3699999999</v>
      </c>
      <c r="F270" s="134">
        <f>SUM(F268:F269)</f>
        <v>-566590937.34000003</v>
      </c>
      <c r="G270" s="48"/>
      <c r="H270" s="48"/>
      <c r="I270" s="48"/>
      <c r="J270" s="48"/>
      <c r="K270" s="48"/>
      <c r="L270" s="48"/>
      <c r="M270" s="48"/>
    </row>
    <row r="271" spans="1:13" ht="15.75" thickBot="1" x14ac:dyDescent="0.3">
      <c r="A271" s="67"/>
      <c r="B271" s="142" t="s">
        <v>137</v>
      </c>
      <c r="C271" s="143">
        <f>+C265+C270</f>
        <v>161781215.73999995</v>
      </c>
      <c r="D271" s="143">
        <f>+D265+D270</f>
        <v>44080996.270000011</v>
      </c>
      <c r="E271" s="144">
        <f>+E265+E270</f>
        <v>1036055.45</v>
      </c>
      <c r="F271" s="144">
        <f>+F265+F270</f>
        <v>206898267.46000004</v>
      </c>
      <c r="G271" s="48"/>
      <c r="H271" s="48"/>
      <c r="I271" s="48"/>
      <c r="J271" s="48"/>
      <c r="K271" s="48"/>
      <c r="L271" s="48"/>
      <c r="M271" s="48"/>
    </row>
    <row r="272" spans="1:13" ht="15" x14ac:dyDescent="0.25">
      <c r="A272" s="67"/>
      <c r="B272" s="67" t="s">
        <v>3</v>
      </c>
      <c r="C272" s="67"/>
      <c r="D272" s="67"/>
      <c r="E272" s="67"/>
      <c r="F272" s="67"/>
      <c r="G272" s="48"/>
      <c r="H272" s="48"/>
      <c r="I272" s="48"/>
      <c r="J272" s="48"/>
      <c r="K272" s="48"/>
      <c r="L272" s="48"/>
      <c r="M272" s="48"/>
    </row>
    <row r="273" spans="1:13" ht="15" x14ac:dyDescent="0.25">
      <c r="A273" s="67"/>
      <c r="B273" s="51"/>
      <c r="C273" s="69"/>
      <c r="D273" s="69"/>
      <c r="E273" s="69"/>
      <c r="F273" s="81"/>
      <c r="G273" s="48"/>
      <c r="H273" s="48"/>
      <c r="I273" s="48"/>
      <c r="J273" s="48"/>
      <c r="K273" s="48"/>
      <c r="L273" s="48"/>
      <c r="M273" s="48"/>
    </row>
    <row r="274" spans="1:13" ht="15" x14ac:dyDescent="0.25">
      <c r="A274" s="67"/>
      <c r="B274" s="69" t="s">
        <v>147</v>
      </c>
      <c r="C274" s="69"/>
      <c r="D274" s="69"/>
      <c r="E274" s="69"/>
      <c r="F274" s="67"/>
      <c r="G274" s="48"/>
      <c r="H274" s="48"/>
      <c r="I274" s="48"/>
      <c r="J274" s="48"/>
      <c r="K274" s="48"/>
      <c r="L274" s="48"/>
      <c r="M274" s="48"/>
    </row>
    <row r="275" spans="1:13" ht="15" x14ac:dyDescent="0.25">
      <c r="A275" s="67"/>
      <c r="B275" s="69"/>
      <c r="C275" s="69"/>
      <c r="D275" s="69"/>
      <c r="E275" s="69"/>
      <c r="F275" s="67"/>
      <c r="G275" s="48"/>
      <c r="H275" s="48"/>
      <c r="I275" s="48"/>
      <c r="J275" s="48"/>
      <c r="K275" s="48"/>
      <c r="L275" s="48"/>
      <c r="M275" s="48"/>
    </row>
    <row r="276" spans="1:13" ht="15" x14ac:dyDescent="0.25">
      <c r="A276" s="67"/>
      <c r="B276" s="69"/>
      <c r="C276" s="69"/>
      <c r="D276" s="69"/>
      <c r="E276" s="69"/>
      <c r="F276" s="67"/>
      <c r="G276" s="48"/>
      <c r="H276" s="48"/>
      <c r="I276" s="48"/>
      <c r="J276" s="48"/>
      <c r="K276" s="48"/>
      <c r="L276" s="48"/>
      <c r="M276" s="48"/>
    </row>
    <row r="277" spans="1:13" ht="15" x14ac:dyDescent="0.25">
      <c r="A277" s="67"/>
      <c r="B277" s="67"/>
      <c r="C277" s="67"/>
      <c r="D277" s="67"/>
      <c r="E277" s="67"/>
      <c r="F277" s="110"/>
      <c r="G277" s="48"/>
      <c r="H277" s="48"/>
      <c r="I277" s="48"/>
      <c r="J277" s="48"/>
      <c r="K277" s="48"/>
      <c r="L277" s="48"/>
      <c r="M277" s="48"/>
    </row>
    <row r="278" spans="1:13" ht="15" x14ac:dyDescent="0.25">
      <c r="A278" s="67"/>
      <c r="B278" s="67"/>
      <c r="C278" s="67"/>
      <c r="D278" s="67"/>
      <c r="E278" s="67"/>
      <c r="F278" s="110"/>
      <c r="G278" s="48"/>
      <c r="H278" s="48"/>
      <c r="I278" s="48"/>
      <c r="J278" s="48"/>
      <c r="K278" s="48"/>
      <c r="L278" s="48"/>
      <c r="M278" s="48"/>
    </row>
    <row r="279" spans="1:13" ht="15" x14ac:dyDescent="0.25">
      <c r="A279" s="67"/>
      <c r="B279" s="69" t="s">
        <v>109</v>
      </c>
      <c r="C279" s="67"/>
      <c r="D279" s="67"/>
      <c r="E279" s="67"/>
      <c r="F279" s="67"/>
      <c r="G279" s="48"/>
      <c r="H279" s="48"/>
      <c r="I279" s="48"/>
      <c r="J279" s="48"/>
      <c r="K279" s="48"/>
      <c r="L279" s="48"/>
      <c r="M279" s="48"/>
    </row>
    <row r="280" spans="1:13" ht="15" x14ac:dyDescent="0.25">
      <c r="A280" s="67"/>
      <c r="B280" s="67"/>
      <c r="C280" s="67"/>
      <c r="D280" s="67"/>
      <c r="E280" s="67"/>
      <c r="F280" s="67"/>
      <c r="G280" s="48"/>
      <c r="H280" s="48"/>
      <c r="I280" s="48"/>
      <c r="J280" s="48"/>
      <c r="K280" s="48"/>
      <c r="L280" s="48"/>
      <c r="M280" s="48"/>
    </row>
    <row r="281" spans="1:13" ht="15" x14ac:dyDescent="0.25">
      <c r="A281" s="67"/>
      <c r="B281" s="69" t="s">
        <v>13</v>
      </c>
      <c r="C281" s="67"/>
      <c r="D281" s="67"/>
      <c r="E281" s="67"/>
      <c r="F281" s="67"/>
      <c r="G281" s="48"/>
      <c r="H281" s="48"/>
      <c r="I281" s="48"/>
      <c r="J281" s="48"/>
      <c r="K281" s="48"/>
      <c r="L281" s="48"/>
      <c r="M281" s="48"/>
    </row>
    <row r="282" spans="1:13" ht="15" x14ac:dyDescent="0.25">
      <c r="A282" s="67"/>
      <c r="B282" s="67"/>
      <c r="C282" s="67"/>
      <c r="D282" s="67"/>
      <c r="E282" s="67"/>
      <c r="F282" s="67"/>
      <c r="G282" s="48"/>
      <c r="H282" s="48"/>
      <c r="I282" s="48"/>
      <c r="J282" s="48"/>
      <c r="K282" s="48"/>
      <c r="L282" s="48"/>
      <c r="M282" s="48"/>
    </row>
    <row r="283" spans="1:13" ht="15" x14ac:dyDescent="0.25">
      <c r="A283" s="67"/>
      <c r="B283" s="69" t="s">
        <v>110</v>
      </c>
      <c r="C283" s="67"/>
      <c r="D283" s="67"/>
      <c r="E283" s="67"/>
      <c r="F283" s="67"/>
      <c r="G283" s="48"/>
      <c r="H283" s="48"/>
      <c r="I283" s="48"/>
      <c r="J283" s="48"/>
      <c r="K283" s="48"/>
      <c r="L283" s="48"/>
      <c r="M283" s="48"/>
    </row>
    <row r="284" spans="1:13" ht="15" x14ac:dyDescent="0.25">
      <c r="A284" s="67"/>
      <c r="B284" s="67"/>
      <c r="C284" s="67"/>
      <c r="D284" s="67"/>
      <c r="E284" s="67"/>
      <c r="F284" s="67"/>
      <c r="G284" s="48"/>
      <c r="H284" s="48"/>
      <c r="I284" s="48"/>
      <c r="J284" s="48"/>
      <c r="K284" s="48"/>
      <c r="L284" s="48"/>
      <c r="M284" s="48"/>
    </row>
    <row r="285" spans="1:13" ht="15" x14ac:dyDescent="0.25">
      <c r="A285" s="67"/>
      <c r="B285" s="69" t="s">
        <v>148</v>
      </c>
      <c r="C285" s="69"/>
      <c r="D285" s="69"/>
      <c r="E285" s="69"/>
      <c r="F285" s="67"/>
      <c r="G285" s="48"/>
      <c r="H285" s="48"/>
      <c r="I285" s="48"/>
      <c r="J285" s="48"/>
      <c r="K285" s="48"/>
      <c r="L285" s="48"/>
      <c r="M285" s="48"/>
    </row>
    <row r="286" spans="1:13" ht="15" x14ac:dyDescent="0.25">
      <c r="A286" s="67"/>
      <c r="B286" s="69"/>
      <c r="C286" s="69"/>
      <c r="D286" s="69"/>
      <c r="E286" s="69"/>
      <c r="F286" s="67"/>
      <c r="G286" s="48"/>
      <c r="H286" s="48"/>
      <c r="I286" s="48"/>
      <c r="J286" s="48"/>
      <c r="K286" s="48"/>
      <c r="L286" s="48"/>
      <c r="M286" s="48"/>
    </row>
    <row r="287" spans="1:13" ht="15" x14ac:dyDescent="0.25">
      <c r="A287" s="67"/>
      <c r="B287" s="67"/>
      <c r="C287" s="67"/>
      <c r="D287" s="67"/>
      <c r="E287" s="67"/>
      <c r="F287" s="67"/>
      <c r="G287" s="48"/>
      <c r="H287" s="48"/>
      <c r="I287" s="48"/>
      <c r="J287" s="48"/>
      <c r="K287" s="48"/>
      <c r="L287" s="48"/>
      <c r="M287" s="48"/>
    </row>
    <row r="288" spans="1:13" ht="15" x14ac:dyDescent="0.25">
      <c r="A288" s="67"/>
      <c r="B288" s="69" t="s">
        <v>3</v>
      </c>
      <c r="C288" s="67"/>
      <c r="D288" s="67"/>
      <c r="E288" s="67"/>
      <c r="F288" s="145"/>
      <c r="G288" s="48"/>
      <c r="H288" s="48"/>
      <c r="I288" s="48"/>
      <c r="J288" s="48"/>
      <c r="K288" s="48"/>
      <c r="L288" s="48"/>
      <c r="M288" s="48"/>
    </row>
    <row r="289" spans="1:13" ht="15" x14ac:dyDescent="0.25">
      <c r="A289" s="67"/>
      <c r="B289" s="76" t="s">
        <v>80</v>
      </c>
      <c r="C289" s="96">
        <v>2024</v>
      </c>
      <c r="D289" s="97"/>
      <c r="E289" s="97"/>
      <c r="F289" s="67"/>
      <c r="G289" s="48"/>
      <c r="H289" s="48"/>
      <c r="I289" s="48"/>
      <c r="J289" s="48"/>
      <c r="K289" s="48"/>
      <c r="L289" s="48"/>
      <c r="M289" s="48"/>
    </row>
    <row r="290" spans="1:13" ht="15" x14ac:dyDescent="0.25">
      <c r="A290" s="67"/>
      <c r="B290" s="67" t="s">
        <v>111</v>
      </c>
      <c r="C290" s="98">
        <v>274016259.56</v>
      </c>
      <c r="D290" s="99"/>
      <c r="E290" s="109"/>
      <c r="F290" s="67"/>
      <c r="G290" s="48"/>
      <c r="H290" s="48"/>
      <c r="I290" s="48"/>
      <c r="J290" s="48"/>
      <c r="K290" s="48"/>
      <c r="L290" s="48"/>
      <c r="M290" s="48"/>
    </row>
    <row r="291" spans="1:13" ht="15" x14ac:dyDescent="0.25">
      <c r="A291" s="67"/>
      <c r="B291" s="69" t="s">
        <v>112</v>
      </c>
      <c r="C291" s="82">
        <f>C290</f>
        <v>274016259.56</v>
      </c>
      <c r="D291" s="84"/>
      <c r="E291" s="114"/>
      <c r="F291" s="67"/>
      <c r="G291" s="48"/>
      <c r="H291" s="48"/>
      <c r="I291" s="48"/>
      <c r="J291" s="48"/>
      <c r="K291" s="48"/>
      <c r="L291" s="48"/>
      <c r="M291" s="48"/>
    </row>
    <row r="292" spans="1:13" ht="15" x14ac:dyDescent="0.25">
      <c r="A292" s="67"/>
      <c r="B292" s="67"/>
      <c r="C292" s="67"/>
      <c r="D292" s="67"/>
      <c r="E292" s="67"/>
      <c r="F292" s="67"/>
      <c r="G292" s="48"/>
      <c r="H292" s="48"/>
      <c r="I292" s="48"/>
      <c r="J292" s="48"/>
      <c r="K292" s="48"/>
      <c r="L292" s="48"/>
      <c r="M292" s="48"/>
    </row>
    <row r="293" spans="1:13" ht="15" x14ac:dyDescent="0.25">
      <c r="A293" s="67"/>
      <c r="B293" s="67"/>
      <c r="C293" s="67"/>
      <c r="D293" s="67"/>
      <c r="E293" s="67"/>
      <c r="F293" s="67"/>
      <c r="G293" s="48"/>
      <c r="H293" s="48"/>
      <c r="I293" s="48"/>
      <c r="J293" s="48"/>
      <c r="K293" s="48"/>
      <c r="L293" s="48"/>
      <c r="M293" s="48"/>
    </row>
    <row r="294" spans="1:13" ht="15" x14ac:dyDescent="0.25">
      <c r="A294" s="67"/>
      <c r="B294" s="67"/>
      <c r="C294" s="67"/>
      <c r="D294" s="67"/>
      <c r="E294" s="67"/>
      <c r="F294" s="67"/>
      <c r="G294" s="48"/>
      <c r="H294" s="48"/>
      <c r="I294" s="48"/>
      <c r="J294" s="48"/>
      <c r="K294" s="48"/>
      <c r="L294" s="48"/>
      <c r="M294" s="48"/>
    </row>
    <row r="295" spans="1:13" ht="15" x14ac:dyDescent="0.25">
      <c r="A295" s="67"/>
      <c r="B295" s="67"/>
      <c r="C295" s="67"/>
      <c r="D295" s="67"/>
      <c r="E295" s="67"/>
      <c r="F295" s="67"/>
      <c r="G295" s="48"/>
      <c r="H295" s="48"/>
      <c r="I295" s="48"/>
      <c r="J295" s="48"/>
      <c r="K295" s="48"/>
      <c r="L295" s="48"/>
      <c r="M295" s="48"/>
    </row>
    <row r="296" spans="1:13" ht="15" x14ac:dyDescent="0.25">
      <c r="A296" s="67"/>
      <c r="B296" s="69" t="s">
        <v>113</v>
      </c>
      <c r="C296" s="67"/>
      <c r="D296" s="67"/>
      <c r="E296" s="67"/>
      <c r="F296" s="67"/>
      <c r="G296" s="48"/>
      <c r="H296" s="48"/>
      <c r="I296" s="48"/>
      <c r="J296" s="48"/>
      <c r="K296" s="48"/>
      <c r="L296" s="48"/>
      <c r="M296" s="48"/>
    </row>
    <row r="297" spans="1:13" ht="15" x14ac:dyDescent="0.25">
      <c r="A297" s="67"/>
      <c r="B297" s="69"/>
      <c r="C297" s="67"/>
      <c r="D297" s="67"/>
      <c r="E297" s="67"/>
      <c r="F297" s="67"/>
      <c r="G297" s="48"/>
      <c r="H297" s="48"/>
      <c r="I297" s="48"/>
      <c r="J297" s="48"/>
      <c r="K297" s="48"/>
      <c r="L297" s="48"/>
      <c r="M297" s="48"/>
    </row>
    <row r="298" spans="1:13" ht="15" x14ac:dyDescent="0.25">
      <c r="A298" s="67"/>
      <c r="B298" s="69" t="s">
        <v>149</v>
      </c>
      <c r="C298" s="69"/>
      <c r="D298" s="69"/>
      <c r="E298" s="69"/>
      <c r="F298" s="67" t="s">
        <v>3</v>
      </c>
      <c r="G298" s="48"/>
      <c r="H298" s="48"/>
      <c r="I298" s="48"/>
      <c r="J298" s="48"/>
      <c r="K298" s="48"/>
      <c r="L298" s="48"/>
      <c r="M298" s="48"/>
    </row>
    <row r="299" spans="1:13" ht="15" x14ac:dyDescent="0.25">
      <c r="A299" s="67"/>
      <c r="B299" s="69"/>
      <c r="C299" s="69"/>
      <c r="D299" s="69"/>
      <c r="E299" s="69"/>
      <c r="F299" s="67" t="s">
        <v>3</v>
      </c>
      <c r="G299" s="48"/>
      <c r="H299" s="48"/>
      <c r="I299" s="48"/>
      <c r="J299" s="48"/>
      <c r="K299" s="48"/>
      <c r="L299" s="48"/>
      <c r="M299" s="48"/>
    </row>
    <row r="300" spans="1:13" ht="15" x14ac:dyDescent="0.25">
      <c r="A300" s="67"/>
      <c r="B300" s="69" t="s">
        <v>3</v>
      </c>
      <c r="C300" s="69"/>
      <c r="D300" s="69"/>
      <c r="E300" s="69"/>
      <c r="F300" s="67"/>
      <c r="G300" s="48"/>
      <c r="H300" s="48"/>
      <c r="I300" s="48"/>
      <c r="J300" s="48"/>
      <c r="K300" s="48"/>
      <c r="L300" s="48"/>
      <c r="M300" s="48"/>
    </row>
    <row r="301" spans="1:13" ht="15" x14ac:dyDescent="0.25">
      <c r="A301" s="67"/>
      <c r="B301" s="69"/>
      <c r="C301" s="67"/>
      <c r="D301" s="67"/>
      <c r="E301" s="67"/>
      <c r="F301" s="67"/>
      <c r="G301" s="48"/>
      <c r="H301" s="48"/>
      <c r="I301" s="48"/>
      <c r="J301" s="48"/>
      <c r="K301" s="48"/>
      <c r="L301" s="48"/>
      <c r="M301" s="48"/>
    </row>
    <row r="302" spans="1:13" ht="15" x14ac:dyDescent="0.25">
      <c r="A302" s="67"/>
      <c r="B302" s="69"/>
      <c r="C302" s="67"/>
      <c r="D302" s="67"/>
      <c r="E302" s="67"/>
      <c r="F302" s="67"/>
      <c r="G302" s="48"/>
      <c r="H302" s="48"/>
      <c r="I302" s="48"/>
      <c r="J302" s="48"/>
      <c r="K302" s="48"/>
      <c r="L302" s="48"/>
      <c r="M302" s="48"/>
    </row>
    <row r="303" spans="1:13" ht="15" x14ac:dyDescent="0.25">
      <c r="A303" s="67"/>
      <c r="B303" s="76" t="s">
        <v>80</v>
      </c>
      <c r="C303" s="96">
        <v>2024</v>
      </c>
      <c r="D303" s="97"/>
      <c r="E303" s="97"/>
      <c r="F303" s="67"/>
      <c r="G303" s="48"/>
      <c r="H303" s="48"/>
      <c r="I303" s="48"/>
      <c r="J303" s="48"/>
      <c r="K303" s="48"/>
      <c r="L303" s="48"/>
      <c r="M303" s="48"/>
    </row>
    <row r="304" spans="1:13" ht="15" x14ac:dyDescent="0.25">
      <c r="A304" s="67"/>
      <c r="B304" s="67" t="s">
        <v>114</v>
      </c>
      <c r="C304" s="146">
        <v>0</v>
      </c>
      <c r="D304" s="147"/>
      <c r="E304" s="109"/>
      <c r="F304" s="67"/>
      <c r="G304" s="48"/>
      <c r="H304" s="48"/>
      <c r="I304" s="48"/>
      <c r="J304" s="48"/>
      <c r="K304" s="48"/>
      <c r="L304" s="48"/>
      <c r="M304" s="48"/>
    </row>
    <row r="305" spans="1:13" ht="15" x14ac:dyDescent="0.25">
      <c r="A305" s="67"/>
      <c r="B305" s="67" t="s">
        <v>115</v>
      </c>
      <c r="C305" s="146">
        <v>0</v>
      </c>
      <c r="D305" s="147"/>
      <c r="E305" s="109"/>
      <c r="F305" s="110"/>
      <c r="G305" s="48"/>
      <c r="H305" s="48"/>
      <c r="I305" s="48"/>
      <c r="J305" s="48"/>
      <c r="K305" s="48"/>
      <c r="L305" s="48"/>
      <c r="M305" s="48"/>
    </row>
    <row r="306" spans="1:13" ht="15" x14ac:dyDescent="0.25">
      <c r="A306" s="67"/>
      <c r="B306" s="67" t="s">
        <v>116</v>
      </c>
      <c r="C306" s="146">
        <v>0</v>
      </c>
      <c r="D306" s="147"/>
      <c r="E306" s="109"/>
      <c r="F306" s="67"/>
      <c r="G306" s="48"/>
      <c r="H306" s="48"/>
      <c r="I306" s="48"/>
      <c r="J306" s="48"/>
      <c r="K306" s="48"/>
      <c r="L306" s="48"/>
      <c r="M306" s="48"/>
    </row>
    <row r="307" spans="1:13" ht="15" x14ac:dyDescent="0.25">
      <c r="A307" s="67"/>
      <c r="B307" s="67" t="s">
        <v>117</v>
      </c>
      <c r="C307" s="146">
        <v>0</v>
      </c>
      <c r="D307" s="147"/>
      <c r="E307" s="109"/>
      <c r="F307" s="67"/>
      <c r="G307" s="48"/>
      <c r="H307" s="48"/>
      <c r="I307" s="48"/>
      <c r="J307" s="48"/>
      <c r="K307" s="48"/>
      <c r="L307" s="48"/>
      <c r="M307" s="48"/>
    </row>
    <row r="308" spans="1:13" ht="15" x14ac:dyDescent="0.25">
      <c r="A308" s="67"/>
      <c r="B308" s="67" t="s">
        <v>118</v>
      </c>
      <c r="C308" s="146">
        <v>0</v>
      </c>
      <c r="D308" s="147"/>
      <c r="E308" s="109"/>
      <c r="F308" s="67"/>
      <c r="G308" s="48"/>
      <c r="H308" s="48"/>
      <c r="I308" s="48"/>
      <c r="J308" s="48"/>
      <c r="K308" s="48"/>
      <c r="L308" s="48"/>
      <c r="M308" s="48"/>
    </row>
    <row r="309" spans="1:13" ht="15" x14ac:dyDescent="0.25">
      <c r="A309" s="67"/>
      <c r="B309" s="69" t="s">
        <v>119</v>
      </c>
      <c r="C309" s="148">
        <f>SUM(C304:C308)</f>
        <v>0</v>
      </c>
      <c r="D309" s="149"/>
      <c r="E309" s="109"/>
      <c r="F309" s="67"/>
      <c r="G309" s="48"/>
      <c r="H309" s="48"/>
      <c r="I309" s="48"/>
      <c r="J309" s="48"/>
      <c r="K309" s="48"/>
      <c r="L309" s="48"/>
      <c r="M309" s="48"/>
    </row>
    <row r="310" spans="1:13" ht="15" x14ac:dyDescent="0.25">
      <c r="A310" s="67"/>
      <c r="B310" s="69"/>
      <c r="C310" s="149"/>
      <c r="D310" s="149"/>
      <c r="E310" s="102"/>
      <c r="F310" s="67"/>
      <c r="G310" s="48"/>
      <c r="H310" s="48"/>
      <c r="I310" s="48"/>
      <c r="J310" s="48"/>
      <c r="K310" s="48"/>
      <c r="L310" s="48"/>
      <c r="M310" s="48"/>
    </row>
    <row r="311" spans="1:13" ht="15" x14ac:dyDescent="0.25">
      <c r="A311" s="67"/>
      <c r="B311" s="67"/>
      <c r="C311" s="67"/>
      <c r="D311" s="67"/>
      <c r="E311" s="67"/>
      <c r="F311" s="67"/>
      <c r="G311" s="48"/>
      <c r="H311" s="48"/>
      <c r="I311" s="48"/>
      <c r="J311" s="48"/>
      <c r="K311" s="48"/>
      <c r="L311" s="48"/>
      <c r="M311" s="48"/>
    </row>
    <row r="312" spans="1:13" ht="15" x14ac:dyDescent="0.25">
      <c r="A312" s="67"/>
      <c r="B312" s="67"/>
      <c r="C312" s="67"/>
      <c r="D312" s="67"/>
      <c r="E312" s="67"/>
      <c r="F312" s="67"/>
      <c r="G312" s="48"/>
      <c r="H312" s="48"/>
      <c r="I312" s="48"/>
      <c r="J312" s="48"/>
      <c r="K312" s="48"/>
      <c r="L312" s="48"/>
      <c r="M312" s="48"/>
    </row>
    <row r="313" spans="1:13" ht="15" x14ac:dyDescent="0.25">
      <c r="A313" s="67"/>
      <c r="B313" s="67"/>
      <c r="C313" s="67"/>
      <c r="D313" s="67"/>
      <c r="E313" s="67"/>
      <c r="F313" s="67"/>
      <c r="G313" s="48"/>
      <c r="H313" s="48"/>
      <c r="I313" s="48"/>
      <c r="J313" s="48"/>
      <c r="K313" s="48"/>
      <c r="L313" s="48"/>
      <c r="M313" s="48"/>
    </row>
    <row r="314" spans="1:13" ht="15" x14ac:dyDescent="0.25">
      <c r="A314" s="67"/>
      <c r="B314" s="67"/>
      <c r="C314" s="67"/>
      <c r="D314" s="67"/>
      <c r="E314" s="67"/>
      <c r="F314" s="67"/>
      <c r="G314" s="48"/>
      <c r="H314" s="48"/>
      <c r="I314" s="48"/>
      <c r="J314" s="48"/>
      <c r="K314" s="48"/>
      <c r="L314" s="48"/>
      <c r="M314" s="48"/>
    </row>
    <row r="315" spans="1:13" ht="15" x14ac:dyDescent="0.25">
      <c r="A315" s="67"/>
      <c r="B315" s="67"/>
      <c r="C315" s="67"/>
      <c r="D315" s="67"/>
      <c r="E315" s="67"/>
      <c r="F315" s="67"/>
      <c r="G315" s="48"/>
      <c r="H315" s="48"/>
      <c r="I315" s="48"/>
      <c r="J315" s="48"/>
      <c r="K315" s="48"/>
      <c r="L315" s="48"/>
      <c r="M315" s="48"/>
    </row>
    <row r="316" spans="1:13" ht="15" x14ac:dyDescent="0.25">
      <c r="A316" s="67"/>
      <c r="B316" s="67"/>
      <c r="C316" s="67"/>
      <c r="D316" s="67"/>
      <c r="E316" s="67"/>
      <c r="F316" s="67"/>
      <c r="G316" s="48"/>
      <c r="H316" s="48"/>
      <c r="I316" s="48"/>
      <c r="J316" s="48"/>
      <c r="K316" s="48"/>
      <c r="L316" s="48"/>
      <c r="M316" s="48"/>
    </row>
    <row r="317" spans="1:13" ht="15" x14ac:dyDescent="0.25">
      <c r="A317" s="67"/>
      <c r="B317" s="67"/>
      <c r="C317" s="67"/>
      <c r="D317" s="67"/>
      <c r="E317" s="67"/>
      <c r="F317" s="67"/>
      <c r="G317" s="48"/>
      <c r="H317" s="48"/>
      <c r="I317" s="48"/>
      <c r="J317" s="48"/>
      <c r="K317" s="48"/>
      <c r="L317" s="48"/>
      <c r="M317" s="48"/>
    </row>
    <row r="318" spans="1:13" ht="15" x14ac:dyDescent="0.25">
      <c r="A318" s="67"/>
      <c r="B318" s="69" t="s">
        <v>120</v>
      </c>
      <c r="C318" s="67" t="s">
        <v>27</v>
      </c>
      <c r="D318" s="67"/>
      <c r="E318" s="67"/>
      <c r="F318" s="67"/>
      <c r="G318" s="48"/>
      <c r="H318" s="48"/>
      <c r="I318" s="48"/>
      <c r="J318" s="48"/>
      <c r="K318" s="48"/>
      <c r="L318" s="48"/>
      <c r="M318" s="48"/>
    </row>
    <row r="319" spans="1:13" ht="15" x14ac:dyDescent="0.25">
      <c r="A319" s="67"/>
      <c r="B319" s="67"/>
      <c r="C319" s="67"/>
      <c r="D319" s="67"/>
      <c r="E319" s="67"/>
      <c r="F319" s="67"/>
      <c r="G319" s="48"/>
      <c r="H319" s="48"/>
      <c r="I319" s="48"/>
      <c r="J319" s="48"/>
      <c r="K319" s="48"/>
      <c r="L319" s="48"/>
      <c r="M319" s="48"/>
    </row>
    <row r="320" spans="1:13" ht="15" x14ac:dyDescent="0.25">
      <c r="A320" s="67"/>
      <c r="B320" s="69" t="s">
        <v>150</v>
      </c>
      <c r="C320" s="69"/>
      <c r="D320" s="69"/>
      <c r="E320" s="69"/>
      <c r="F320" s="67"/>
      <c r="G320" s="48"/>
      <c r="H320" s="48"/>
      <c r="I320" s="48"/>
      <c r="J320" s="48"/>
      <c r="K320" s="48"/>
      <c r="L320" s="48"/>
      <c r="M320" s="48"/>
    </row>
    <row r="321" spans="1:13" ht="15" x14ac:dyDescent="0.25">
      <c r="A321" s="67"/>
      <c r="B321" s="69"/>
      <c r="C321" s="69"/>
      <c r="D321" s="69"/>
      <c r="E321" s="69"/>
      <c r="F321" s="67"/>
      <c r="G321" s="48"/>
      <c r="H321" s="48"/>
      <c r="I321" s="48"/>
      <c r="J321" s="48"/>
      <c r="K321" s="48"/>
      <c r="L321" s="48"/>
      <c r="M321" s="48"/>
    </row>
    <row r="322" spans="1:13" ht="15" x14ac:dyDescent="0.25">
      <c r="A322" s="67"/>
      <c r="B322" s="69"/>
      <c r="C322" s="69"/>
      <c r="D322" s="69"/>
      <c r="E322" s="69"/>
      <c r="F322" s="67"/>
      <c r="G322" s="48"/>
      <c r="H322" s="48"/>
      <c r="I322" s="48"/>
      <c r="J322" s="48"/>
      <c r="K322" s="48"/>
      <c r="L322" s="48"/>
      <c r="M322" s="48"/>
    </row>
    <row r="323" spans="1:13" ht="15" x14ac:dyDescent="0.25">
      <c r="A323" s="67"/>
      <c r="B323" s="69" t="s">
        <v>30</v>
      </c>
      <c r="C323" s="96">
        <v>2024</v>
      </c>
      <c r="D323" s="97"/>
      <c r="E323" s="97"/>
      <c r="F323" s="67"/>
      <c r="G323" s="48"/>
      <c r="H323" s="48"/>
      <c r="I323" s="48"/>
      <c r="J323" s="48"/>
      <c r="K323" s="48"/>
      <c r="L323" s="48"/>
      <c r="M323" s="48"/>
    </row>
    <row r="324" spans="1:13" ht="15" x14ac:dyDescent="0.25">
      <c r="A324" s="67"/>
      <c r="B324" s="150" t="s">
        <v>121</v>
      </c>
      <c r="C324" s="98">
        <v>534638142.77999997</v>
      </c>
      <c r="D324" s="83"/>
      <c r="E324" s="109"/>
      <c r="F324" s="78"/>
      <c r="G324" s="48"/>
      <c r="H324" s="48"/>
      <c r="I324" s="48"/>
      <c r="J324" s="48"/>
      <c r="K324" s="48"/>
      <c r="L324" s="48"/>
      <c r="M324" s="48"/>
    </row>
    <row r="325" spans="1:13" ht="15" x14ac:dyDescent="0.25">
      <c r="A325" s="67"/>
      <c r="B325" s="150" t="s">
        <v>122</v>
      </c>
      <c r="C325" s="118">
        <v>-227237303.94999999</v>
      </c>
      <c r="D325" s="118"/>
      <c r="E325" s="109"/>
      <c r="F325" s="78"/>
      <c r="G325" s="48"/>
      <c r="H325" s="48"/>
      <c r="I325" s="48"/>
      <c r="J325" s="48"/>
      <c r="K325" s="48"/>
      <c r="L325" s="48"/>
      <c r="M325" s="48"/>
    </row>
    <row r="326" spans="1:13" ht="15" x14ac:dyDescent="0.25">
      <c r="A326" s="67"/>
      <c r="B326" s="67" t="s">
        <v>24</v>
      </c>
      <c r="C326" s="151">
        <v>52498674.850000001</v>
      </c>
      <c r="D326" s="118"/>
      <c r="E326" s="109"/>
      <c r="F326" s="78"/>
      <c r="G326" s="48"/>
      <c r="H326" s="48"/>
      <c r="I326" s="48"/>
      <c r="J326" s="48"/>
      <c r="K326" s="48"/>
      <c r="L326" s="48"/>
      <c r="M326" s="48"/>
    </row>
    <row r="327" spans="1:13" ht="15" x14ac:dyDescent="0.25">
      <c r="A327" s="67"/>
      <c r="B327" s="150" t="s">
        <v>25</v>
      </c>
      <c r="C327" s="68">
        <v>-27591861.02</v>
      </c>
      <c r="D327" s="83"/>
      <c r="E327" s="109"/>
      <c r="F327" s="78"/>
      <c r="G327" s="48"/>
      <c r="H327" s="48"/>
      <c r="I327" s="48"/>
      <c r="J327" s="48"/>
      <c r="K327" s="48"/>
      <c r="L327" s="48"/>
      <c r="M327" s="48"/>
    </row>
    <row r="328" spans="1:13" ht="15" x14ac:dyDescent="0.25">
      <c r="A328" s="67"/>
      <c r="B328" s="152" t="s">
        <v>22</v>
      </c>
      <c r="C328" s="153">
        <f>SUM(C324:C327)</f>
        <v>332307652.66000003</v>
      </c>
      <c r="D328" s="154"/>
      <c r="E328" s="114"/>
      <c r="F328" s="78"/>
      <c r="G328" s="48"/>
      <c r="H328" s="48"/>
      <c r="I328" s="48"/>
      <c r="J328" s="48"/>
      <c r="K328" s="48"/>
      <c r="L328" s="48"/>
      <c r="M328" s="48"/>
    </row>
    <row r="329" spans="1:13" ht="15" x14ac:dyDescent="0.25">
      <c r="A329" s="67"/>
      <c r="B329" s="152"/>
      <c r="C329" s="154"/>
      <c r="D329" s="154"/>
      <c r="E329" s="114"/>
      <c r="F329" s="78"/>
      <c r="G329" s="48"/>
      <c r="H329" s="48"/>
      <c r="I329" s="48"/>
      <c r="J329" s="48"/>
      <c r="K329" s="48"/>
      <c r="L329" s="48"/>
      <c r="M329" s="48"/>
    </row>
    <row r="330" spans="1:13" ht="15" x14ac:dyDescent="0.25">
      <c r="A330" s="67"/>
      <c r="B330" s="152"/>
      <c r="C330" s="154"/>
      <c r="D330" s="154"/>
      <c r="E330" s="114"/>
      <c r="F330" s="78"/>
      <c r="G330" s="48"/>
      <c r="H330" s="48"/>
      <c r="I330" s="48"/>
      <c r="J330" s="48"/>
      <c r="K330" s="48"/>
      <c r="L330" s="48"/>
      <c r="M330" s="48"/>
    </row>
    <row r="331" spans="1:13" ht="15" x14ac:dyDescent="0.25">
      <c r="A331" s="67"/>
      <c r="B331" s="67"/>
      <c r="C331" s="67"/>
      <c r="D331" s="107"/>
      <c r="E331" s="107"/>
      <c r="F331" s="67"/>
      <c r="G331" s="48"/>
      <c r="H331" s="48"/>
      <c r="I331" s="48"/>
      <c r="J331" s="48"/>
      <c r="K331" s="48"/>
      <c r="L331" s="48"/>
      <c r="M331" s="48"/>
    </row>
    <row r="332" spans="1:13" ht="15" x14ac:dyDescent="0.25">
      <c r="A332" s="67"/>
      <c r="B332" s="67"/>
      <c r="C332" s="67"/>
      <c r="D332" s="107"/>
      <c r="E332" s="107"/>
      <c r="F332" s="67"/>
      <c r="G332" s="48"/>
      <c r="H332" s="48"/>
      <c r="I332" s="48"/>
      <c r="J332" s="48"/>
      <c r="K332" s="48"/>
      <c r="L332" s="48"/>
      <c r="M332" s="48"/>
    </row>
    <row r="333" spans="1:13" ht="15" x14ac:dyDescent="0.25">
      <c r="A333" s="67"/>
      <c r="B333" s="67"/>
      <c r="C333" s="67"/>
      <c r="D333" s="67"/>
      <c r="E333" s="67"/>
      <c r="F333" s="67"/>
      <c r="G333" s="48"/>
      <c r="H333" s="48"/>
      <c r="I333" s="48"/>
      <c r="J333" s="48"/>
      <c r="K333" s="48"/>
      <c r="L333" s="48"/>
      <c r="M333" s="48"/>
    </row>
    <row r="334" spans="1:13" ht="15" x14ac:dyDescent="0.25">
      <c r="A334" s="67"/>
      <c r="B334" s="67"/>
      <c r="C334" s="67"/>
      <c r="D334" s="67"/>
      <c r="E334" s="67"/>
      <c r="F334" s="67"/>
      <c r="G334" s="48"/>
      <c r="H334" s="48"/>
      <c r="I334" s="48"/>
      <c r="J334" s="48"/>
      <c r="K334" s="48"/>
      <c r="L334" s="48"/>
      <c r="M334" s="48"/>
    </row>
    <row r="335" spans="1:13" ht="15" x14ac:dyDescent="0.25">
      <c r="A335" s="67"/>
      <c r="B335" s="67"/>
      <c r="C335" s="67"/>
      <c r="D335" s="67"/>
      <c r="E335" s="67"/>
      <c r="F335" s="67"/>
      <c r="G335" s="48"/>
      <c r="H335" s="48"/>
      <c r="I335" s="48"/>
      <c r="J335" s="48"/>
      <c r="K335" s="48"/>
      <c r="L335" s="48"/>
      <c r="M335" s="48"/>
    </row>
    <row r="336" spans="1:13" ht="15" x14ac:dyDescent="0.25">
      <c r="A336" s="67"/>
      <c r="B336" s="67"/>
      <c r="C336" s="67"/>
      <c r="D336" s="67"/>
      <c r="E336" s="67"/>
      <c r="F336" s="67"/>
      <c r="G336" s="48"/>
      <c r="H336" s="48"/>
      <c r="I336" s="48"/>
      <c r="J336" s="48"/>
      <c r="K336" s="48"/>
      <c r="L336" s="48"/>
      <c r="M336" s="48"/>
    </row>
    <row r="337" spans="1:13" ht="15" x14ac:dyDescent="0.25">
      <c r="A337" s="67"/>
      <c r="B337" s="67"/>
      <c r="C337" s="67"/>
      <c r="D337" s="67"/>
      <c r="E337" s="67"/>
      <c r="F337" s="67"/>
      <c r="G337" s="48"/>
      <c r="H337" s="48"/>
      <c r="I337" s="48"/>
      <c r="J337" s="48"/>
      <c r="K337" s="48"/>
      <c r="L337" s="48"/>
      <c r="M337" s="48"/>
    </row>
    <row r="338" spans="1:13" ht="15" x14ac:dyDescent="0.25">
      <c r="A338" s="67"/>
      <c r="B338" s="88"/>
      <c r="C338" s="88"/>
      <c r="D338" s="88"/>
      <c r="E338" s="88"/>
      <c r="F338" s="67"/>
      <c r="G338" s="48"/>
      <c r="H338" s="48"/>
      <c r="I338" s="48"/>
      <c r="J338" s="48"/>
      <c r="K338" s="48"/>
      <c r="L338" s="48"/>
      <c r="M338" s="48"/>
    </row>
    <row r="339" spans="1:13" ht="15" x14ac:dyDescent="0.25">
      <c r="A339" s="67"/>
      <c r="B339" s="88" t="s">
        <v>135</v>
      </c>
      <c r="C339" s="88"/>
      <c r="D339" s="88"/>
      <c r="E339" s="88"/>
      <c r="F339" s="67"/>
      <c r="G339" s="48"/>
      <c r="H339" s="48"/>
      <c r="I339" s="48"/>
      <c r="J339" s="48"/>
      <c r="K339" s="48"/>
      <c r="L339" s="48"/>
      <c r="M339" s="48"/>
    </row>
    <row r="340" spans="1:13" ht="15" x14ac:dyDescent="0.25">
      <c r="A340" s="67"/>
      <c r="B340" s="88" t="s">
        <v>136</v>
      </c>
      <c r="C340" s="88"/>
      <c r="D340" s="88"/>
      <c r="E340" s="88"/>
      <c r="F340" s="67"/>
      <c r="G340" s="48"/>
      <c r="H340" s="48"/>
      <c r="I340" s="48"/>
      <c r="J340" s="48"/>
      <c r="K340" s="48"/>
      <c r="L340" s="48"/>
      <c r="M340" s="48"/>
    </row>
    <row r="341" spans="1:13" ht="15" x14ac:dyDescent="0.25">
      <c r="A341" s="67"/>
      <c r="B341" s="67"/>
      <c r="C341" s="67"/>
      <c r="D341" s="67"/>
      <c r="E341" s="67"/>
      <c r="F341" s="67"/>
      <c r="G341" s="48"/>
      <c r="H341" s="48"/>
      <c r="I341" s="48"/>
      <c r="J341" s="48"/>
      <c r="K341" s="48"/>
      <c r="L341" s="48"/>
      <c r="M341" s="48"/>
    </row>
    <row r="342" spans="1:13" ht="15" x14ac:dyDescent="0.25">
      <c r="A342" s="67"/>
      <c r="B342" s="67"/>
      <c r="C342" s="67"/>
      <c r="D342" s="67"/>
      <c r="E342" s="67"/>
      <c r="F342" s="67"/>
      <c r="G342" s="48"/>
      <c r="H342" s="48"/>
      <c r="I342" s="48"/>
      <c r="J342" s="48"/>
      <c r="K342" s="48"/>
      <c r="L342" s="48"/>
      <c r="M342" s="48"/>
    </row>
    <row r="343" spans="1:13" ht="15" x14ac:dyDescent="0.25">
      <c r="A343" s="67"/>
      <c r="B343" s="67"/>
      <c r="C343" s="67"/>
      <c r="D343" s="67"/>
      <c r="E343" s="67"/>
      <c r="F343" s="67"/>
      <c r="G343" s="48"/>
      <c r="H343" s="48"/>
      <c r="I343" s="48"/>
      <c r="J343" s="48"/>
      <c r="K343" s="48"/>
      <c r="L343" s="48"/>
      <c r="M343" s="48"/>
    </row>
    <row r="344" spans="1:13" ht="15" x14ac:dyDescent="0.25">
      <c r="A344" s="67"/>
      <c r="B344" s="69" t="s">
        <v>132</v>
      </c>
      <c r="C344" s="67"/>
      <c r="D344" s="67"/>
      <c r="E344" s="67"/>
      <c r="F344" s="67"/>
      <c r="G344" s="48"/>
      <c r="H344" s="48"/>
      <c r="I344" s="48"/>
      <c r="J344" s="48"/>
      <c r="K344" s="48"/>
      <c r="L344" s="48"/>
      <c r="M344" s="48"/>
    </row>
    <row r="345" spans="1:13" ht="15" x14ac:dyDescent="0.25">
      <c r="A345" s="67"/>
      <c r="B345" s="69" t="s">
        <v>123</v>
      </c>
      <c r="C345" s="155" t="s">
        <v>158</v>
      </c>
      <c r="D345" s="67"/>
      <c r="E345" s="67"/>
      <c r="F345" s="67"/>
      <c r="G345" s="48"/>
      <c r="H345" s="48"/>
      <c r="I345" s="48"/>
      <c r="J345" s="48"/>
      <c r="K345" s="48"/>
      <c r="L345" s="48"/>
      <c r="M345" s="48"/>
    </row>
    <row r="346" spans="1:13" ht="15" x14ac:dyDescent="0.25">
      <c r="A346" s="67"/>
      <c r="B346" s="69"/>
      <c r="C346" s="155" t="s">
        <v>159</v>
      </c>
      <c r="D346" s="67"/>
      <c r="E346" s="67"/>
      <c r="F346" s="67"/>
      <c r="G346" s="48"/>
      <c r="H346" s="48"/>
      <c r="I346" s="48"/>
      <c r="J346" s="48"/>
      <c r="K346" s="48"/>
      <c r="L346" s="48"/>
      <c r="M346" s="48"/>
    </row>
    <row r="347" spans="1:13" ht="15" x14ac:dyDescent="0.25">
      <c r="A347" s="67"/>
      <c r="B347" s="69"/>
      <c r="C347" s="155"/>
      <c r="D347" s="67"/>
      <c r="E347" s="67"/>
      <c r="F347" s="67"/>
      <c r="G347" s="48"/>
      <c r="H347" s="48"/>
      <c r="I347" s="48"/>
      <c r="J347" s="48"/>
      <c r="K347" s="48"/>
      <c r="L347" s="48"/>
      <c r="M347" s="48"/>
    </row>
    <row r="348" spans="1:13" ht="15" x14ac:dyDescent="0.25">
      <c r="A348" s="67"/>
      <c r="B348" s="67"/>
      <c r="C348" s="67"/>
      <c r="D348" s="67"/>
      <c r="E348" s="67"/>
      <c r="F348" s="67"/>
      <c r="G348" s="48"/>
      <c r="H348" s="48"/>
      <c r="I348" s="48"/>
      <c r="J348" s="48"/>
      <c r="K348" s="48"/>
      <c r="L348" s="48"/>
      <c r="M348" s="48"/>
    </row>
    <row r="349" spans="1:13" ht="15" x14ac:dyDescent="0.25">
      <c r="A349" s="67"/>
      <c r="B349" s="67"/>
      <c r="C349" s="67"/>
      <c r="D349" s="67"/>
      <c r="E349" s="67"/>
      <c r="F349" s="67"/>
      <c r="G349" s="48"/>
      <c r="H349" s="48"/>
      <c r="I349" s="48"/>
      <c r="J349" s="48"/>
      <c r="K349" s="48"/>
      <c r="L349" s="48"/>
      <c r="M349" s="48"/>
    </row>
    <row r="350" spans="1:13" ht="15" x14ac:dyDescent="0.25">
      <c r="A350" s="67"/>
      <c r="B350" s="67"/>
      <c r="C350" s="67"/>
      <c r="D350" s="67"/>
      <c r="E350" s="67"/>
      <c r="F350" s="67"/>
      <c r="G350" s="48"/>
      <c r="H350" s="48"/>
      <c r="I350" s="48"/>
      <c r="J350" s="48"/>
      <c r="K350" s="48"/>
      <c r="L350" s="48"/>
      <c r="M350" s="48"/>
    </row>
    <row r="351" spans="1:13" ht="15" x14ac:dyDescent="0.25">
      <c r="A351" s="67"/>
      <c r="B351" s="67"/>
      <c r="C351" s="67"/>
      <c r="D351" s="67"/>
      <c r="E351" s="67"/>
      <c r="F351" s="67"/>
      <c r="G351" s="48"/>
      <c r="H351" s="48"/>
      <c r="I351" s="48"/>
      <c r="J351" s="48"/>
      <c r="K351" s="48"/>
      <c r="L351" s="48"/>
      <c r="M351" s="48"/>
    </row>
    <row r="352" spans="1:13" x14ac:dyDescent="0.25">
      <c r="G352" s="48"/>
      <c r="H352" s="48"/>
      <c r="I352" s="48"/>
      <c r="J352" s="48"/>
      <c r="K352" s="48"/>
      <c r="L352" s="48"/>
      <c r="M352" s="48"/>
    </row>
    <row r="353" spans="7:13" x14ac:dyDescent="0.25">
      <c r="G353" s="48"/>
      <c r="H353" s="48"/>
      <c r="I353" s="48"/>
      <c r="J353" s="48"/>
      <c r="K353" s="48"/>
      <c r="L353" s="48"/>
      <c r="M353" s="48"/>
    </row>
    <row r="354" spans="7:13" x14ac:dyDescent="0.25">
      <c r="G354" s="48"/>
      <c r="H354" s="48"/>
      <c r="I354" s="48"/>
      <c r="J354" s="48"/>
      <c r="K354" s="48"/>
      <c r="L354" s="48"/>
      <c r="M354" s="48"/>
    </row>
    <row r="355" spans="7:13" x14ac:dyDescent="0.25">
      <c r="G355" s="48"/>
      <c r="H355" s="48"/>
      <c r="I355" s="48"/>
      <c r="J355" s="48"/>
      <c r="K355" s="48"/>
      <c r="L355" s="48"/>
      <c r="M355" s="48"/>
    </row>
    <row r="356" spans="7:13" x14ac:dyDescent="0.25">
      <c r="G356" s="48"/>
      <c r="H356" s="48"/>
      <c r="I356" s="48"/>
      <c r="J356" s="48"/>
      <c r="K356" s="48"/>
      <c r="L356" s="48"/>
      <c r="M356" s="48"/>
    </row>
    <row r="357" spans="7:13" x14ac:dyDescent="0.25">
      <c r="G357" s="48"/>
      <c r="H357" s="48"/>
      <c r="I357" s="48"/>
      <c r="J357" s="48"/>
      <c r="K357" s="48"/>
      <c r="L357" s="48"/>
      <c r="M357" s="48"/>
    </row>
    <row r="358" spans="7:13" x14ac:dyDescent="0.25">
      <c r="G358" s="48"/>
      <c r="H358" s="48"/>
      <c r="I358" s="48"/>
      <c r="J358" s="48"/>
      <c r="K358" s="48"/>
      <c r="L358" s="48"/>
      <c r="M358" s="48"/>
    </row>
    <row r="359" spans="7:13" x14ac:dyDescent="0.25">
      <c r="G359" s="48"/>
      <c r="H359" s="48"/>
      <c r="I359" s="48"/>
      <c r="J359" s="48"/>
      <c r="K359" s="48"/>
      <c r="L359" s="48"/>
      <c r="M359" s="48"/>
    </row>
    <row r="360" spans="7:13" x14ac:dyDescent="0.25">
      <c r="G360" s="48"/>
      <c r="H360" s="48"/>
      <c r="I360" s="48"/>
      <c r="J360" s="48"/>
      <c r="K360" s="48"/>
      <c r="L360" s="48"/>
      <c r="M360" s="48"/>
    </row>
    <row r="361" spans="7:13" x14ac:dyDescent="0.25">
      <c r="G361" s="48"/>
      <c r="H361" s="48"/>
      <c r="I361" s="48"/>
      <c r="J361" s="48"/>
      <c r="K361" s="48"/>
      <c r="L361" s="48"/>
      <c r="M361" s="48"/>
    </row>
    <row r="362" spans="7:13" x14ac:dyDescent="0.25">
      <c r="G362" s="48"/>
      <c r="H362" s="48"/>
      <c r="I362" s="48"/>
      <c r="J362" s="48"/>
      <c r="K362" s="48"/>
      <c r="L362" s="48"/>
      <c r="M362" s="48"/>
    </row>
    <row r="363" spans="7:13" x14ac:dyDescent="0.25">
      <c r="G363" s="48"/>
      <c r="H363" s="48"/>
      <c r="I363" s="48"/>
      <c r="J363" s="48"/>
      <c r="K363" s="48"/>
      <c r="L363" s="48"/>
      <c r="M363" s="48"/>
    </row>
    <row r="364" spans="7:13" x14ac:dyDescent="0.25">
      <c r="G364" s="48"/>
      <c r="H364" s="48"/>
      <c r="I364" s="48"/>
      <c r="J364" s="48"/>
      <c r="K364" s="48"/>
      <c r="L364" s="48"/>
      <c r="M364" s="48"/>
    </row>
    <row r="365" spans="7:13" x14ac:dyDescent="0.25">
      <c r="G365" s="48"/>
      <c r="H365" s="48"/>
      <c r="I365" s="48"/>
      <c r="J365" s="48"/>
      <c r="K365" s="48"/>
      <c r="L365" s="48"/>
      <c r="M365" s="48"/>
    </row>
    <row r="366" spans="7:13" x14ac:dyDescent="0.25">
      <c r="G366" s="48"/>
      <c r="H366" s="48"/>
      <c r="I366" s="48"/>
      <c r="J366" s="48"/>
      <c r="K366" s="48"/>
      <c r="L366" s="48"/>
      <c r="M366" s="48"/>
    </row>
    <row r="367" spans="7:13" x14ac:dyDescent="0.25">
      <c r="G367" s="48"/>
      <c r="H367" s="48"/>
      <c r="I367" s="48"/>
      <c r="J367" s="48"/>
      <c r="K367" s="48"/>
      <c r="L367" s="48"/>
      <c r="M367" s="48"/>
    </row>
    <row r="368" spans="7:13" x14ac:dyDescent="0.25">
      <c r="G368" s="48"/>
      <c r="H368" s="48"/>
      <c r="I368" s="48"/>
      <c r="J368" s="48"/>
      <c r="K368" s="48"/>
      <c r="L368" s="48"/>
      <c r="M368" s="48"/>
    </row>
    <row r="369" spans="7:13" x14ac:dyDescent="0.25">
      <c r="G369" s="48"/>
      <c r="H369" s="48"/>
      <c r="I369" s="48"/>
      <c r="J369" s="48"/>
      <c r="K369" s="48"/>
      <c r="L369" s="48"/>
      <c r="M369" s="48"/>
    </row>
    <row r="370" spans="7:13" x14ac:dyDescent="0.25">
      <c r="G370" s="48"/>
      <c r="H370" s="48"/>
      <c r="I370" s="48"/>
      <c r="J370" s="48"/>
      <c r="K370" s="48"/>
      <c r="L370" s="48"/>
      <c r="M370" s="48"/>
    </row>
    <row r="371" spans="7:13" x14ac:dyDescent="0.25">
      <c r="G371" s="48"/>
      <c r="H371" s="48"/>
      <c r="I371" s="48"/>
      <c r="J371" s="48"/>
      <c r="K371" s="48"/>
      <c r="L371" s="48"/>
      <c r="M371" s="48"/>
    </row>
    <row r="372" spans="7:13" x14ac:dyDescent="0.25">
      <c r="G372" s="48"/>
      <c r="H372" s="48"/>
      <c r="I372" s="48"/>
      <c r="J372" s="48"/>
      <c r="K372" s="48"/>
      <c r="L372" s="48"/>
      <c r="M372" s="48"/>
    </row>
    <row r="373" spans="7:13" x14ac:dyDescent="0.25">
      <c r="G373" s="48"/>
      <c r="H373" s="48"/>
      <c r="I373" s="48"/>
      <c r="J373" s="48"/>
      <c r="K373" s="48"/>
      <c r="L373" s="48"/>
      <c r="M373" s="48"/>
    </row>
    <row r="374" spans="7:13" x14ac:dyDescent="0.25">
      <c r="G374" s="48"/>
      <c r="H374" s="48"/>
      <c r="I374" s="48"/>
      <c r="J374" s="48"/>
      <c r="K374" s="48"/>
      <c r="L374" s="48"/>
      <c r="M374" s="48"/>
    </row>
    <row r="375" spans="7:13" x14ac:dyDescent="0.25">
      <c r="G375" s="48"/>
      <c r="H375" s="48"/>
      <c r="I375" s="48"/>
      <c r="J375" s="48"/>
      <c r="K375" s="48"/>
      <c r="L375" s="48"/>
      <c r="M375" s="48"/>
    </row>
    <row r="376" spans="7:13" x14ac:dyDescent="0.25">
      <c r="G376" s="48"/>
      <c r="H376" s="48"/>
      <c r="I376" s="48"/>
      <c r="J376" s="48"/>
      <c r="K376" s="48"/>
      <c r="L376" s="48"/>
      <c r="M376" s="48"/>
    </row>
    <row r="377" spans="7:13" x14ac:dyDescent="0.25">
      <c r="G377" s="48"/>
      <c r="H377" s="48"/>
      <c r="I377" s="48"/>
      <c r="J377" s="48"/>
      <c r="K377" s="48"/>
      <c r="L377" s="48"/>
      <c r="M377" s="48"/>
    </row>
    <row r="378" spans="7:13" x14ac:dyDescent="0.25">
      <c r="G378" s="48"/>
      <c r="H378" s="48"/>
      <c r="I378" s="48"/>
      <c r="J378" s="48"/>
      <c r="K378" s="48"/>
      <c r="L378" s="48"/>
      <c r="M378" s="48"/>
    </row>
    <row r="379" spans="7:13" x14ac:dyDescent="0.25">
      <c r="G379" s="48"/>
      <c r="H379" s="48"/>
      <c r="I379" s="48"/>
      <c r="J379" s="48"/>
      <c r="K379" s="48"/>
      <c r="L379" s="48"/>
      <c r="M379" s="48"/>
    </row>
    <row r="380" spans="7:13" x14ac:dyDescent="0.25">
      <c r="G380" s="48"/>
      <c r="H380" s="48"/>
      <c r="I380" s="48"/>
      <c r="J380" s="48"/>
      <c r="K380" s="48"/>
      <c r="L380" s="48"/>
      <c r="M380" s="48"/>
    </row>
    <row r="381" spans="7:13" x14ac:dyDescent="0.25">
      <c r="G381" s="48"/>
      <c r="H381" s="48"/>
      <c r="I381" s="48"/>
      <c r="J381" s="48"/>
      <c r="K381" s="48"/>
      <c r="L381" s="48"/>
      <c r="M381" s="48"/>
    </row>
    <row r="382" spans="7:13" x14ac:dyDescent="0.25">
      <c r="G382" s="48"/>
      <c r="H382" s="48"/>
      <c r="I382" s="48"/>
      <c r="J382" s="48"/>
      <c r="K382" s="48"/>
      <c r="L382" s="48"/>
      <c r="M382" s="48"/>
    </row>
    <row r="383" spans="7:13" x14ac:dyDescent="0.25">
      <c r="G383" s="48"/>
      <c r="H383" s="48"/>
      <c r="I383" s="48"/>
      <c r="J383" s="48"/>
      <c r="K383" s="48"/>
      <c r="L383" s="48"/>
      <c r="M383" s="48"/>
    </row>
    <row r="384" spans="7:13" x14ac:dyDescent="0.25">
      <c r="G384" s="48"/>
      <c r="H384" s="48"/>
      <c r="I384" s="48"/>
      <c r="J384" s="48"/>
      <c r="K384" s="48"/>
      <c r="L384" s="48"/>
      <c r="M384" s="48"/>
    </row>
    <row r="385" spans="7:13" x14ac:dyDescent="0.25">
      <c r="G385" s="48"/>
      <c r="H385" s="48"/>
      <c r="I385" s="48"/>
      <c r="J385" s="48"/>
      <c r="K385" s="48"/>
      <c r="L385" s="48"/>
      <c r="M385" s="48"/>
    </row>
    <row r="386" spans="7:13" x14ac:dyDescent="0.25">
      <c r="G386" s="48"/>
      <c r="H386" s="48"/>
      <c r="I386" s="48"/>
      <c r="J386" s="48"/>
      <c r="K386" s="48"/>
      <c r="L386" s="48"/>
      <c r="M386" s="48"/>
    </row>
    <row r="387" spans="7:13" x14ac:dyDescent="0.25">
      <c r="G387" s="48"/>
      <c r="H387" s="48"/>
      <c r="I387" s="48"/>
      <c r="J387" s="48"/>
      <c r="K387" s="48"/>
      <c r="L387" s="48"/>
      <c r="M387" s="48"/>
    </row>
    <row r="388" spans="7:13" x14ac:dyDescent="0.25">
      <c r="G388" s="48"/>
      <c r="H388" s="48"/>
      <c r="I388" s="48"/>
      <c r="J388" s="48"/>
      <c r="K388" s="48"/>
      <c r="L388" s="48"/>
      <c r="M388" s="48"/>
    </row>
    <row r="389" spans="7:13" x14ac:dyDescent="0.25">
      <c r="G389" s="48"/>
      <c r="H389" s="48"/>
      <c r="I389" s="48"/>
      <c r="J389" s="48"/>
      <c r="K389" s="48"/>
      <c r="L389" s="48"/>
      <c r="M389" s="48"/>
    </row>
    <row r="390" spans="7:13" x14ac:dyDescent="0.25">
      <c r="G390" s="48"/>
      <c r="H390" s="48"/>
      <c r="I390" s="48"/>
      <c r="J390" s="48"/>
      <c r="K390" s="48"/>
      <c r="L390" s="48"/>
      <c r="M390" s="48"/>
    </row>
    <row r="391" spans="7:13" x14ac:dyDescent="0.25">
      <c r="G391" s="48"/>
      <c r="H391" s="48"/>
      <c r="I391" s="48"/>
      <c r="J391" s="48"/>
      <c r="K391" s="48"/>
      <c r="L391" s="48"/>
      <c r="M391" s="48"/>
    </row>
    <row r="392" spans="7:13" x14ac:dyDescent="0.25">
      <c r="G392" s="48"/>
      <c r="H392" s="48"/>
      <c r="I392" s="48"/>
      <c r="J392" s="48"/>
      <c r="K392" s="48"/>
      <c r="L392" s="48"/>
      <c r="M392" s="48"/>
    </row>
    <row r="393" spans="7:13" x14ac:dyDescent="0.25">
      <c r="G393" s="48"/>
      <c r="H393" s="48"/>
      <c r="I393" s="48"/>
      <c r="J393" s="48"/>
      <c r="K393" s="48"/>
      <c r="L393" s="48"/>
      <c r="M393" s="48"/>
    </row>
    <row r="394" spans="7:13" x14ac:dyDescent="0.25">
      <c r="G394" s="48"/>
      <c r="H394" s="48"/>
      <c r="I394" s="48"/>
      <c r="J394" s="48"/>
      <c r="K394" s="48"/>
      <c r="L394" s="48"/>
      <c r="M394" s="48"/>
    </row>
    <row r="395" spans="7:13" x14ac:dyDescent="0.25">
      <c r="G395" s="48"/>
      <c r="H395" s="48"/>
      <c r="I395" s="48"/>
      <c r="J395" s="48"/>
      <c r="K395" s="48"/>
      <c r="L395" s="48"/>
      <c r="M395" s="48"/>
    </row>
    <row r="396" spans="7:13" x14ac:dyDescent="0.25">
      <c r="G396" s="48"/>
      <c r="H396" s="48"/>
      <c r="I396" s="48"/>
      <c r="J396" s="48"/>
      <c r="K396" s="48"/>
      <c r="L396" s="48"/>
      <c r="M396" s="48"/>
    </row>
    <row r="397" spans="7:13" x14ac:dyDescent="0.25">
      <c r="G397" s="48"/>
      <c r="H397" s="48"/>
      <c r="I397" s="48"/>
      <c r="J397" s="48"/>
      <c r="K397" s="48"/>
      <c r="L397" s="48"/>
      <c r="M397" s="48"/>
    </row>
    <row r="398" spans="7:13" x14ac:dyDescent="0.25">
      <c r="G398" s="48"/>
      <c r="H398" s="48"/>
      <c r="I398" s="48"/>
      <c r="J398" s="48"/>
      <c r="K398" s="48"/>
      <c r="L398" s="48"/>
      <c r="M398" s="48"/>
    </row>
    <row r="399" spans="7:13" x14ac:dyDescent="0.25">
      <c r="G399" s="48"/>
      <c r="H399" s="48"/>
      <c r="I399" s="48"/>
      <c r="J399" s="48"/>
      <c r="K399" s="48"/>
      <c r="L399" s="48"/>
      <c r="M399" s="48"/>
    </row>
    <row r="400" spans="7:13" x14ac:dyDescent="0.25">
      <c r="G400" s="48"/>
      <c r="H400" s="48"/>
      <c r="I400" s="48"/>
      <c r="J400" s="48"/>
      <c r="K400" s="48"/>
      <c r="L400" s="48"/>
      <c r="M400" s="48"/>
    </row>
    <row r="401" spans="7:13" x14ac:dyDescent="0.25">
      <c r="G401" s="48"/>
      <c r="H401" s="48"/>
      <c r="I401" s="48"/>
      <c r="J401" s="48"/>
      <c r="K401" s="48"/>
      <c r="L401" s="48"/>
      <c r="M401" s="48"/>
    </row>
    <row r="402" spans="7:13" x14ac:dyDescent="0.25">
      <c r="G402" s="48"/>
      <c r="H402" s="48"/>
      <c r="I402" s="48"/>
      <c r="J402" s="48"/>
      <c r="K402" s="48"/>
      <c r="L402" s="48"/>
      <c r="M402" s="48"/>
    </row>
    <row r="403" spans="7:13" x14ac:dyDescent="0.25">
      <c r="G403" s="48"/>
      <c r="H403" s="48"/>
      <c r="I403" s="48"/>
      <c r="J403" s="48"/>
      <c r="K403" s="48"/>
      <c r="L403" s="48"/>
      <c r="M403" s="48"/>
    </row>
    <row r="404" spans="7:13" x14ac:dyDescent="0.25">
      <c r="G404" s="48"/>
      <c r="H404" s="48"/>
      <c r="I404" s="48"/>
      <c r="J404" s="48"/>
      <c r="K404" s="48"/>
      <c r="L404" s="48"/>
      <c r="M404" s="48"/>
    </row>
    <row r="405" spans="7:13" x14ac:dyDescent="0.25">
      <c r="G405" s="48"/>
      <c r="H405" s="48"/>
      <c r="I405" s="48"/>
      <c r="J405" s="48"/>
      <c r="K405" s="48"/>
      <c r="L405" s="48"/>
      <c r="M405" s="48"/>
    </row>
    <row r="406" spans="7:13" x14ac:dyDescent="0.25">
      <c r="G406" s="48"/>
      <c r="H406" s="48"/>
      <c r="I406" s="48"/>
      <c r="J406" s="48"/>
      <c r="K406" s="48"/>
      <c r="L406" s="48"/>
      <c r="M406" s="48"/>
    </row>
    <row r="407" spans="7:13" x14ac:dyDescent="0.25">
      <c r="G407" s="48"/>
      <c r="H407" s="48"/>
      <c r="I407" s="48"/>
      <c r="J407" s="48"/>
      <c r="K407" s="48"/>
      <c r="L407" s="48"/>
      <c r="M407" s="48"/>
    </row>
    <row r="408" spans="7:13" x14ac:dyDescent="0.25">
      <c r="G408" s="48"/>
      <c r="H408" s="48"/>
      <c r="I408" s="48"/>
      <c r="J408" s="48"/>
      <c r="K408" s="48"/>
      <c r="L408" s="48"/>
      <c r="M408" s="48"/>
    </row>
    <row r="409" spans="7:13" x14ac:dyDescent="0.25">
      <c r="G409" s="48"/>
      <c r="H409" s="48"/>
      <c r="I409" s="48"/>
      <c r="J409" s="48"/>
      <c r="K409" s="48"/>
      <c r="L409" s="48"/>
      <c r="M409" s="48"/>
    </row>
    <row r="410" spans="7:13" x14ac:dyDescent="0.25">
      <c r="G410" s="48"/>
      <c r="H410" s="48"/>
      <c r="I410" s="48"/>
      <c r="J410" s="48"/>
      <c r="K410" s="48"/>
      <c r="L410" s="48"/>
      <c r="M410" s="48"/>
    </row>
    <row r="411" spans="7:13" x14ac:dyDescent="0.25">
      <c r="G411" s="48"/>
      <c r="H411" s="48"/>
      <c r="I411" s="48"/>
      <c r="J411" s="48"/>
      <c r="K411" s="48"/>
      <c r="L411" s="48"/>
      <c r="M411" s="48"/>
    </row>
    <row r="412" spans="7:13" x14ac:dyDescent="0.25">
      <c r="G412" s="48"/>
      <c r="H412" s="48"/>
      <c r="I412" s="48"/>
      <c r="J412" s="48"/>
      <c r="K412" s="48"/>
      <c r="L412" s="48"/>
      <c r="M412" s="48"/>
    </row>
    <row r="413" spans="7:13" x14ac:dyDescent="0.25">
      <c r="G413" s="48"/>
      <c r="H413" s="48"/>
      <c r="I413" s="48"/>
      <c r="J413" s="48"/>
      <c r="K413" s="48"/>
      <c r="L413" s="48"/>
      <c r="M413" s="48"/>
    </row>
    <row r="414" spans="7:13" x14ac:dyDescent="0.25">
      <c r="G414" s="48"/>
      <c r="H414" s="48"/>
      <c r="I414" s="48"/>
      <c r="J414" s="48"/>
      <c r="K414" s="48"/>
      <c r="L414" s="48"/>
      <c r="M414" s="48"/>
    </row>
    <row r="415" spans="7:13" x14ac:dyDescent="0.25">
      <c r="G415" s="48"/>
      <c r="H415" s="48"/>
      <c r="I415" s="48"/>
      <c r="J415" s="48"/>
      <c r="K415" s="48"/>
      <c r="L415" s="48"/>
      <c r="M415" s="48"/>
    </row>
    <row r="416" spans="7:13" x14ac:dyDescent="0.25">
      <c r="G416" s="48"/>
      <c r="H416" s="48"/>
      <c r="I416" s="48"/>
      <c r="J416" s="48"/>
      <c r="K416" s="48"/>
      <c r="L416" s="48"/>
      <c r="M416" s="48"/>
    </row>
    <row r="417" spans="7:13" x14ac:dyDescent="0.25">
      <c r="G417" s="48"/>
      <c r="H417" s="48"/>
      <c r="I417" s="48"/>
      <c r="J417" s="48"/>
      <c r="K417" s="48"/>
      <c r="L417" s="48"/>
      <c r="M417" s="48"/>
    </row>
    <row r="418" spans="7:13" x14ac:dyDescent="0.25">
      <c r="G418" s="48"/>
      <c r="H418" s="48"/>
      <c r="I418" s="48"/>
      <c r="J418" s="48"/>
      <c r="K418" s="48"/>
      <c r="L418" s="48"/>
      <c r="M418" s="48"/>
    </row>
    <row r="419" spans="7:13" x14ac:dyDescent="0.25">
      <c r="G419" s="48"/>
      <c r="H419" s="48"/>
      <c r="I419" s="48"/>
      <c r="J419" s="48"/>
      <c r="K419" s="48"/>
      <c r="L419" s="48"/>
      <c r="M419" s="48"/>
    </row>
    <row r="420" spans="7:13" x14ac:dyDescent="0.25">
      <c r="G420" s="48"/>
      <c r="H420" s="48"/>
      <c r="I420" s="48"/>
      <c r="J420" s="48"/>
      <c r="K420" s="48"/>
      <c r="L420" s="48"/>
      <c r="M420" s="48"/>
    </row>
    <row r="421" spans="7:13" x14ac:dyDescent="0.25">
      <c r="G421" s="48"/>
      <c r="H421" s="48"/>
      <c r="I421" s="48"/>
      <c r="J421" s="48"/>
      <c r="K421" s="48"/>
      <c r="L421" s="48"/>
      <c r="M421" s="48"/>
    </row>
    <row r="422" spans="7:13" x14ac:dyDescent="0.25">
      <c r="G422" s="48"/>
      <c r="H422" s="48"/>
      <c r="I422" s="48"/>
      <c r="J422" s="48"/>
      <c r="K422" s="48"/>
      <c r="L422" s="48"/>
      <c r="M422" s="48"/>
    </row>
    <row r="423" spans="7:13" x14ac:dyDescent="0.25">
      <c r="G423" s="48"/>
      <c r="H423" s="48"/>
      <c r="I423" s="48"/>
      <c r="J423" s="48"/>
      <c r="K423" s="48"/>
      <c r="L423" s="48"/>
      <c r="M423" s="48"/>
    </row>
    <row r="424" spans="7:13" x14ac:dyDescent="0.25">
      <c r="G424" s="48"/>
      <c r="H424" s="48"/>
      <c r="I424" s="48"/>
      <c r="J424" s="48"/>
      <c r="K424" s="48"/>
      <c r="L424" s="48"/>
      <c r="M424" s="48"/>
    </row>
    <row r="425" spans="7:13" x14ac:dyDescent="0.25">
      <c r="G425" s="48"/>
      <c r="H425" s="48"/>
      <c r="I425" s="48"/>
      <c r="J425" s="48"/>
      <c r="K425" s="48"/>
      <c r="L425" s="48"/>
      <c r="M425" s="48"/>
    </row>
    <row r="426" spans="7:13" x14ac:dyDescent="0.25">
      <c r="G426" s="48"/>
      <c r="H426" s="48"/>
      <c r="I426" s="48"/>
      <c r="J426" s="48"/>
      <c r="K426" s="48"/>
      <c r="L426" s="48"/>
      <c r="M426" s="48"/>
    </row>
    <row r="427" spans="7:13" x14ac:dyDescent="0.25">
      <c r="G427" s="48"/>
      <c r="H427" s="48"/>
      <c r="I427" s="48"/>
      <c r="J427" s="48"/>
      <c r="K427" s="48"/>
      <c r="L427" s="48"/>
      <c r="M427" s="48"/>
    </row>
    <row r="428" spans="7:13" x14ac:dyDescent="0.25">
      <c r="G428" s="48"/>
      <c r="H428" s="48"/>
      <c r="I428" s="48"/>
      <c r="J428" s="48"/>
      <c r="K428" s="48"/>
      <c r="L428" s="48"/>
      <c r="M428" s="48"/>
    </row>
    <row r="429" spans="7:13" x14ac:dyDescent="0.25">
      <c r="G429" s="48"/>
      <c r="H429" s="48"/>
      <c r="I429" s="48"/>
      <c r="J429" s="48"/>
      <c r="K429" s="48"/>
      <c r="L429" s="48"/>
      <c r="M429" s="48"/>
    </row>
    <row r="430" spans="7:13" x14ac:dyDescent="0.25">
      <c r="G430" s="48"/>
      <c r="H430" s="48"/>
      <c r="I430" s="48"/>
      <c r="J430" s="48"/>
      <c r="K430" s="48"/>
      <c r="L430" s="48"/>
      <c r="M430" s="48"/>
    </row>
    <row r="431" spans="7:13" x14ac:dyDescent="0.25">
      <c r="G431" s="48"/>
      <c r="H431" s="48"/>
      <c r="I431" s="48"/>
      <c r="J431" s="48"/>
      <c r="K431" s="48"/>
      <c r="L431" s="48"/>
      <c r="M431" s="48"/>
    </row>
    <row r="432" spans="7:13" x14ac:dyDescent="0.25">
      <c r="G432" s="48"/>
      <c r="H432" s="48"/>
      <c r="I432" s="48"/>
      <c r="J432" s="48"/>
      <c r="K432" s="48"/>
      <c r="L432" s="48"/>
      <c r="M432" s="48"/>
    </row>
    <row r="433" spans="7:13" x14ac:dyDescent="0.25">
      <c r="G433" s="48"/>
      <c r="H433" s="48"/>
      <c r="I433" s="48"/>
      <c r="J433" s="48"/>
      <c r="K433" s="48"/>
      <c r="L433" s="48"/>
      <c r="M433" s="48"/>
    </row>
    <row r="434" spans="7:13" x14ac:dyDescent="0.25">
      <c r="G434" s="48"/>
      <c r="H434" s="48"/>
      <c r="I434" s="48"/>
      <c r="J434" s="48"/>
      <c r="K434" s="48"/>
      <c r="L434" s="48"/>
      <c r="M434" s="48"/>
    </row>
    <row r="435" spans="7:13" x14ac:dyDescent="0.25">
      <c r="G435" s="48"/>
      <c r="H435" s="48"/>
      <c r="I435" s="48"/>
      <c r="J435" s="48"/>
      <c r="K435" s="48"/>
      <c r="L435" s="48"/>
      <c r="M435" s="48"/>
    </row>
    <row r="436" spans="7:13" x14ac:dyDescent="0.25">
      <c r="G436" s="48"/>
      <c r="H436" s="48"/>
      <c r="I436" s="48"/>
      <c r="J436" s="48"/>
      <c r="K436" s="48"/>
      <c r="L436" s="48"/>
      <c r="M436" s="48"/>
    </row>
    <row r="437" spans="7:13" x14ac:dyDescent="0.25">
      <c r="G437" s="48"/>
      <c r="H437" s="48"/>
      <c r="I437" s="48"/>
      <c r="J437" s="48"/>
      <c r="K437" s="48"/>
      <c r="L437" s="48"/>
      <c r="M437" s="48"/>
    </row>
    <row r="438" spans="7:13" x14ac:dyDescent="0.25">
      <c r="G438" s="48"/>
      <c r="H438" s="48"/>
      <c r="I438" s="48"/>
      <c r="J438" s="48"/>
      <c r="K438" s="48"/>
      <c r="L438" s="48"/>
      <c r="M438" s="48"/>
    </row>
    <row r="439" spans="7:13" x14ac:dyDescent="0.25">
      <c r="G439" s="48"/>
      <c r="H439" s="48"/>
      <c r="I439" s="48"/>
      <c r="J439" s="48"/>
      <c r="K439" s="48"/>
      <c r="L439" s="48"/>
      <c r="M439" s="48"/>
    </row>
    <row r="440" spans="7:13" x14ac:dyDescent="0.25">
      <c r="G440" s="48"/>
      <c r="H440" s="48"/>
      <c r="I440" s="48"/>
      <c r="J440" s="48"/>
      <c r="K440" s="48"/>
      <c r="L440" s="48"/>
      <c r="M440" s="48"/>
    </row>
    <row r="441" spans="7:13" x14ac:dyDescent="0.25">
      <c r="G441" s="48"/>
      <c r="H441" s="48"/>
      <c r="I441" s="48"/>
      <c r="J441" s="48"/>
      <c r="K441" s="48"/>
      <c r="L441" s="48"/>
      <c r="M441" s="48"/>
    </row>
    <row r="442" spans="7:13" x14ac:dyDescent="0.25">
      <c r="G442" s="48"/>
      <c r="H442" s="48"/>
      <c r="I442" s="48"/>
      <c r="J442" s="48"/>
      <c r="K442" s="48"/>
      <c r="L442" s="48"/>
      <c r="M442" s="48"/>
    </row>
    <row r="443" spans="7:13" x14ac:dyDescent="0.25">
      <c r="G443" s="48"/>
      <c r="H443" s="48"/>
      <c r="I443" s="48"/>
      <c r="J443" s="48"/>
      <c r="K443" s="48"/>
      <c r="L443" s="48"/>
      <c r="M443" s="48"/>
    </row>
    <row r="444" spans="7:13" x14ac:dyDescent="0.25">
      <c r="G444" s="48"/>
      <c r="H444" s="48"/>
      <c r="I444" s="48"/>
      <c r="J444" s="48"/>
      <c r="K444" s="48"/>
      <c r="L444" s="48"/>
      <c r="M444" s="48"/>
    </row>
    <row r="445" spans="7:13" x14ac:dyDescent="0.25">
      <c r="G445" s="48"/>
      <c r="H445" s="48"/>
      <c r="I445" s="48"/>
      <c r="J445" s="48"/>
      <c r="K445" s="48"/>
      <c r="L445" s="48"/>
      <c r="M445" s="48"/>
    </row>
    <row r="446" spans="7:13" x14ac:dyDescent="0.25">
      <c r="G446" s="48"/>
      <c r="H446" s="48"/>
      <c r="I446" s="48"/>
      <c r="J446" s="48"/>
      <c r="K446" s="48"/>
      <c r="L446" s="48"/>
      <c r="M446" s="48"/>
    </row>
    <row r="447" spans="7:13" x14ac:dyDescent="0.25">
      <c r="G447" s="48"/>
      <c r="H447" s="48"/>
      <c r="I447" s="48"/>
      <c r="J447" s="48"/>
      <c r="K447" s="48"/>
      <c r="L447" s="48"/>
      <c r="M447" s="48"/>
    </row>
    <row r="448" spans="7:13" x14ac:dyDescent="0.25">
      <c r="G448" s="48"/>
      <c r="H448" s="48"/>
      <c r="I448" s="48"/>
      <c r="J448" s="48"/>
      <c r="K448" s="48"/>
      <c r="L448" s="48"/>
      <c r="M448" s="48"/>
    </row>
    <row r="449" spans="7:13" x14ac:dyDescent="0.25">
      <c r="G449" s="48"/>
      <c r="H449" s="48"/>
      <c r="I449" s="48"/>
      <c r="J449" s="48"/>
      <c r="K449" s="48"/>
      <c r="L449" s="48"/>
      <c r="M449" s="48"/>
    </row>
    <row r="450" spans="7:13" x14ac:dyDescent="0.25">
      <c r="G450" s="48"/>
      <c r="H450" s="48"/>
      <c r="I450" s="48"/>
      <c r="J450" s="48"/>
      <c r="K450" s="48"/>
      <c r="L450" s="48"/>
      <c r="M450" s="48"/>
    </row>
    <row r="451" spans="7:13" x14ac:dyDescent="0.25">
      <c r="G451" s="48"/>
      <c r="H451" s="48"/>
      <c r="I451" s="48"/>
      <c r="J451" s="48"/>
      <c r="K451" s="48"/>
      <c r="L451" s="48"/>
      <c r="M451" s="48"/>
    </row>
    <row r="452" spans="7:13" x14ac:dyDescent="0.25">
      <c r="G452" s="48"/>
      <c r="H452" s="48"/>
      <c r="I452" s="48"/>
      <c r="J452" s="48"/>
      <c r="K452" s="48"/>
      <c r="L452" s="48"/>
      <c r="M452" s="48"/>
    </row>
    <row r="453" spans="7:13" x14ac:dyDescent="0.25">
      <c r="G453" s="48"/>
      <c r="H453" s="48"/>
      <c r="I453" s="48"/>
      <c r="J453" s="48"/>
      <c r="K453" s="48"/>
      <c r="L453" s="48"/>
      <c r="M453" s="48"/>
    </row>
    <row r="454" spans="7:13" x14ac:dyDescent="0.25">
      <c r="G454" s="48"/>
      <c r="H454" s="48"/>
      <c r="I454" s="48"/>
      <c r="J454" s="48"/>
      <c r="K454" s="48"/>
      <c r="L454" s="48"/>
      <c r="M454" s="48"/>
    </row>
    <row r="455" spans="7:13" x14ac:dyDescent="0.25">
      <c r="G455" s="48"/>
      <c r="H455" s="48"/>
      <c r="I455" s="48"/>
      <c r="J455" s="48"/>
      <c r="K455" s="48"/>
      <c r="L455" s="48"/>
      <c r="M455" s="48"/>
    </row>
    <row r="456" spans="7:13" x14ac:dyDescent="0.25">
      <c r="G456" s="48"/>
      <c r="H456" s="48"/>
      <c r="I456" s="48"/>
      <c r="J456" s="48"/>
      <c r="K456" s="48"/>
      <c r="L456" s="48"/>
      <c r="M456" s="48"/>
    </row>
    <row r="457" spans="7:13" x14ac:dyDescent="0.25">
      <c r="G457" s="48"/>
      <c r="H457" s="48"/>
      <c r="I457" s="48"/>
      <c r="J457" s="48"/>
      <c r="K457" s="48"/>
      <c r="L457" s="48"/>
      <c r="M457" s="48"/>
    </row>
    <row r="458" spans="7:13" x14ac:dyDescent="0.25">
      <c r="G458" s="48"/>
      <c r="H458" s="48"/>
      <c r="I458" s="48"/>
      <c r="J458" s="48"/>
      <c r="K458" s="48"/>
      <c r="L458" s="48"/>
      <c r="M458" s="48"/>
    </row>
    <row r="459" spans="7:13" x14ac:dyDescent="0.25">
      <c r="G459" s="48"/>
      <c r="H459" s="48"/>
      <c r="I459" s="48"/>
      <c r="J459" s="48"/>
      <c r="K459" s="48"/>
      <c r="L459" s="48"/>
      <c r="M459" s="48"/>
    </row>
    <row r="460" spans="7:13" x14ac:dyDescent="0.25">
      <c r="G460" s="48"/>
      <c r="H460" s="48"/>
      <c r="I460" s="48"/>
      <c r="J460" s="48"/>
      <c r="K460" s="48"/>
      <c r="L460" s="48"/>
      <c r="M460" s="48"/>
    </row>
    <row r="461" spans="7:13" x14ac:dyDescent="0.25">
      <c r="G461" s="48"/>
      <c r="H461" s="48"/>
      <c r="I461" s="48"/>
      <c r="J461" s="48"/>
      <c r="K461" s="48"/>
      <c r="L461" s="48"/>
      <c r="M461" s="48"/>
    </row>
    <row r="462" spans="7:13" x14ac:dyDescent="0.25">
      <c r="G462" s="48"/>
      <c r="H462" s="48"/>
      <c r="I462" s="48"/>
      <c r="J462" s="48"/>
      <c r="K462" s="48"/>
      <c r="L462" s="48"/>
      <c r="M462" s="48"/>
    </row>
    <row r="463" spans="7:13" x14ac:dyDescent="0.25">
      <c r="G463" s="48"/>
      <c r="H463" s="48"/>
      <c r="I463" s="48"/>
      <c r="J463" s="48"/>
      <c r="K463" s="48"/>
      <c r="L463" s="48"/>
      <c r="M463" s="48"/>
    </row>
    <row r="464" spans="7:13" x14ac:dyDescent="0.25">
      <c r="G464" s="48"/>
      <c r="H464" s="48"/>
      <c r="I464" s="48"/>
      <c r="J464" s="48"/>
      <c r="K464" s="48"/>
      <c r="L464" s="48"/>
      <c r="M464" s="48"/>
    </row>
    <row r="465" spans="7:13" x14ac:dyDescent="0.25">
      <c r="G465" s="48"/>
      <c r="H465" s="48"/>
      <c r="I465" s="48"/>
      <c r="J465" s="48"/>
      <c r="K465" s="48"/>
      <c r="L465" s="48"/>
      <c r="M465" s="48"/>
    </row>
    <row r="466" spans="7:13" x14ac:dyDescent="0.25">
      <c r="G466" s="48"/>
      <c r="H466" s="48"/>
      <c r="I466" s="48"/>
      <c r="J466" s="48"/>
      <c r="K466" s="48"/>
      <c r="L466" s="48"/>
      <c r="M466" s="48"/>
    </row>
    <row r="467" spans="7:13" x14ac:dyDescent="0.25">
      <c r="G467" s="48"/>
      <c r="H467" s="48"/>
      <c r="I467" s="48"/>
      <c r="J467" s="48"/>
      <c r="K467" s="48"/>
      <c r="L467" s="48"/>
      <c r="M467" s="48"/>
    </row>
    <row r="468" spans="7:13" x14ac:dyDescent="0.25">
      <c r="G468" s="48"/>
      <c r="H468" s="48"/>
      <c r="I468" s="48"/>
      <c r="J468" s="48"/>
      <c r="K468" s="48"/>
      <c r="L468" s="48"/>
      <c r="M468" s="48"/>
    </row>
    <row r="469" spans="7:13" x14ac:dyDescent="0.25">
      <c r="G469" s="48"/>
      <c r="H469" s="48"/>
      <c r="I469" s="48"/>
      <c r="J469" s="48"/>
      <c r="K469" s="48"/>
      <c r="L469" s="48"/>
      <c r="M469" s="48"/>
    </row>
    <row r="470" spans="7:13" x14ac:dyDescent="0.25">
      <c r="G470" s="48"/>
      <c r="H470" s="48"/>
      <c r="I470" s="48"/>
      <c r="J470" s="48"/>
      <c r="K470" s="48"/>
      <c r="L470" s="48"/>
      <c r="M470" s="48"/>
    </row>
    <row r="471" spans="7:13" x14ac:dyDescent="0.25">
      <c r="G471" s="48"/>
      <c r="H471" s="48"/>
      <c r="I471" s="48"/>
      <c r="J471" s="48"/>
      <c r="K471" s="48"/>
      <c r="L471" s="48"/>
      <c r="M471" s="48"/>
    </row>
    <row r="472" spans="7:13" x14ac:dyDescent="0.25">
      <c r="G472" s="48"/>
      <c r="H472" s="48"/>
      <c r="I472" s="48"/>
      <c r="J472" s="48"/>
      <c r="K472" s="48"/>
      <c r="L472" s="48"/>
      <c r="M472" s="48"/>
    </row>
    <row r="473" spans="7:13" x14ac:dyDescent="0.25">
      <c r="G473" s="48"/>
      <c r="H473" s="48"/>
      <c r="I473" s="48"/>
      <c r="J473" s="48"/>
      <c r="K473" s="48"/>
      <c r="L473" s="48"/>
      <c r="M473" s="48"/>
    </row>
    <row r="474" spans="7:13" x14ac:dyDescent="0.25">
      <c r="G474" s="48"/>
      <c r="H474" s="48"/>
      <c r="I474" s="48"/>
      <c r="J474" s="48"/>
      <c r="K474" s="48"/>
      <c r="L474" s="48"/>
      <c r="M474" s="48"/>
    </row>
    <row r="475" spans="7:13" x14ac:dyDescent="0.25">
      <c r="G475" s="48"/>
      <c r="H475" s="48"/>
      <c r="I475" s="48"/>
      <c r="J475" s="48"/>
      <c r="K475" s="48"/>
      <c r="L475" s="48"/>
      <c r="M475" s="48"/>
    </row>
    <row r="476" spans="7:13" x14ac:dyDescent="0.25">
      <c r="G476" s="48"/>
      <c r="H476" s="48"/>
      <c r="I476" s="48"/>
      <c r="J476" s="48"/>
      <c r="K476" s="48"/>
      <c r="L476" s="48"/>
      <c r="M476" s="48"/>
    </row>
    <row r="477" spans="7:13" x14ac:dyDescent="0.25">
      <c r="G477" s="48"/>
      <c r="H477" s="48"/>
      <c r="I477" s="48"/>
      <c r="J477" s="48"/>
      <c r="K477" s="48"/>
      <c r="L477" s="48"/>
      <c r="M477" s="48"/>
    </row>
    <row r="478" spans="7:13" x14ac:dyDescent="0.25">
      <c r="G478" s="48"/>
      <c r="H478" s="48"/>
      <c r="I478" s="48"/>
      <c r="J478" s="48"/>
      <c r="K478" s="48"/>
      <c r="L478" s="48"/>
      <c r="M478" s="48"/>
    </row>
    <row r="479" spans="7:13" x14ac:dyDescent="0.25">
      <c r="G479" s="48"/>
      <c r="H479" s="48"/>
      <c r="I479" s="48"/>
      <c r="J479" s="48"/>
      <c r="K479" s="48"/>
      <c r="L479" s="48"/>
      <c r="M479" s="48"/>
    </row>
    <row r="480" spans="7:13" x14ac:dyDescent="0.25">
      <c r="G480" s="48"/>
      <c r="H480" s="48"/>
      <c r="I480" s="48"/>
      <c r="J480" s="48"/>
      <c r="K480" s="48"/>
      <c r="L480" s="48"/>
      <c r="M480" s="48"/>
    </row>
    <row r="481" spans="7:13" x14ac:dyDescent="0.25">
      <c r="G481" s="48"/>
      <c r="H481" s="48"/>
      <c r="I481" s="48"/>
      <c r="J481" s="48"/>
      <c r="K481" s="48"/>
      <c r="L481" s="48"/>
      <c r="M481" s="48"/>
    </row>
    <row r="482" spans="7:13" x14ac:dyDescent="0.25">
      <c r="G482" s="48"/>
      <c r="H482" s="48"/>
      <c r="I482" s="48"/>
      <c r="J482" s="48"/>
      <c r="K482" s="48"/>
      <c r="L482" s="48"/>
      <c r="M482" s="48"/>
    </row>
    <row r="483" spans="7:13" x14ac:dyDescent="0.25">
      <c r="G483" s="48"/>
      <c r="H483" s="48"/>
      <c r="I483" s="48"/>
      <c r="J483" s="48"/>
      <c r="K483" s="48"/>
      <c r="L483" s="48"/>
      <c r="M483" s="48"/>
    </row>
    <row r="484" spans="7:13" x14ac:dyDescent="0.25">
      <c r="G484" s="48"/>
      <c r="H484" s="48"/>
      <c r="I484" s="48"/>
      <c r="J484" s="48"/>
      <c r="K484" s="48"/>
      <c r="L484" s="48"/>
      <c r="M484" s="48"/>
    </row>
    <row r="485" spans="7:13" x14ac:dyDescent="0.25">
      <c r="G485" s="48"/>
      <c r="H485" s="48"/>
      <c r="I485" s="48"/>
      <c r="J485" s="48"/>
      <c r="K485" s="48"/>
      <c r="L485" s="48"/>
      <c r="M485" s="48"/>
    </row>
    <row r="486" spans="7:13" x14ac:dyDescent="0.25">
      <c r="G486" s="48"/>
      <c r="H486" s="48"/>
      <c r="I486" s="48"/>
      <c r="J486" s="48"/>
      <c r="K486" s="48"/>
      <c r="L486" s="48"/>
      <c r="M486" s="48"/>
    </row>
    <row r="487" spans="7:13" x14ac:dyDescent="0.25">
      <c r="G487" s="48"/>
      <c r="H487" s="48"/>
      <c r="I487" s="48"/>
      <c r="J487" s="48"/>
      <c r="K487" s="48"/>
      <c r="L487" s="48"/>
      <c r="M487" s="48"/>
    </row>
    <row r="488" spans="7:13" x14ac:dyDescent="0.25">
      <c r="G488" s="48"/>
      <c r="H488" s="48"/>
      <c r="I488" s="48"/>
      <c r="J488" s="48"/>
      <c r="K488" s="48"/>
      <c r="L488" s="48"/>
      <c r="M488" s="48"/>
    </row>
    <row r="489" spans="7:13" x14ac:dyDescent="0.25">
      <c r="G489" s="48"/>
      <c r="H489" s="48"/>
      <c r="I489" s="48"/>
      <c r="J489" s="48"/>
      <c r="K489" s="48"/>
      <c r="L489" s="48"/>
      <c r="M489" s="48"/>
    </row>
    <row r="490" spans="7:13" x14ac:dyDescent="0.25">
      <c r="G490" s="48"/>
      <c r="H490" s="48"/>
      <c r="I490" s="48"/>
      <c r="J490" s="48"/>
      <c r="K490" s="48"/>
      <c r="L490" s="48"/>
      <c r="M490" s="48"/>
    </row>
    <row r="491" spans="7:13" x14ac:dyDescent="0.25">
      <c r="G491" s="48"/>
      <c r="H491" s="48"/>
      <c r="I491" s="48"/>
      <c r="J491" s="48"/>
      <c r="K491" s="48"/>
      <c r="L491" s="48"/>
      <c r="M491" s="48"/>
    </row>
    <row r="492" spans="7:13" x14ac:dyDescent="0.25">
      <c r="G492" s="48"/>
      <c r="H492" s="48"/>
      <c r="I492" s="48"/>
      <c r="J492" s="48"/>
      <c r="K492" s="48"/>
      <c r="L492" s="48"/>
      <c r="M492" s="48"/>
    </row>
    <row r="493" spans="7:13" x14ac:dyDescent="0.25">
      <c r="G493" s="48"/>
      <c r="H493" s="48"/>
      <c r="I493" s="48"/>
      <c r="J493" s="48"/>
      <c r="K493" s="48"/>
      <c r="L493" s="48"/>
      <c r="M493" s="48"/>
    </row>
    <row r="494" spans="7:13" x14ac:dyDescent="0.25">
      <c r="G494" s="48"/>
      <c r="H494" s="48"/>
      <c r="I494" s="48"/>
      <c r="J494" s="48"/>
      <c r="K494" s="48"/>
      <c r="L494" s="48"/>
      <c r="M494" s="48"/>
    </row>
    <row r="495" spans="7:13" x14ac:dyDescent="0.25">
      <c r="G495" s="48"/>
      <c r="H495" s="48"/>
      <c r="I495" s="48"/>
      <c r="J495" s="48"/>
      <c r="K495" s="48"/>
      <c r="L495" s="48"/>
      <c r="M495" s="48"/>
    </row>
    <row r="496" spans="7:13" x14ac:dyDescent="0.25">
      <c r="G496" s="48"/>
      <c r="H496" s="48"/>
      <c r="I496" s="48"/>
      <c r="J496" s="48"/>
      <c r="K496" s="48"/>
      <c r="L496" s="48"/>
      <c r="M496" s="48"/>
    </row>
    <row r="497" spans="7:13" x14ac:dyDescent="0.25">
      <c r="G497" s="48"/>
      <c r="H497" s="48"/>
      <c r="I497" s="48"/>
      <c r="J497" s="48"/>
      <c r="K497" s="48"/>
      <c r="L497" s="48"/>
      <c r="M497" s="48"/>
    </row>
    <row r="498" spans="7:13" x14ac:dyDescent="0.25">
      <c r="G498" s="48"/>
      <c r="H498" s="48"/>
      <c r="I498" s="48"/>
      <c r="J498" s="48"/>
      <c r="K498" s="48"/>
      <c r="L498" s="48"/>
      <c r="M498" s="48"/>
    </row>
    <row r="499" spans="7:13" x14ac:dyDescent="0.25">
      <c r="G499" s="48"/>
      <c r="H499" s="48"/>
      <c r="I499" s="48"/>
      <c r="J499" s="48"/>
      <c r="K499" s="48"/>
      <c r="L499" s="48"/>
      <c r="M499" s="48"/>
    </row>
    <row r="500" spans="7:13" x14ac:dyDescent="0.25">
      <c r="G500" s="48"/>
      <c r="H500" s="48"/>
      <c r="I500" s="48"/>
      <c r="J500" s="48"/>
      <c r="K500" s="48"/>
      <c r="L500" s="48"/>
      <c r="M500" s="48"/>
    </row>
    <row r="501" spans="7:13" x14ac:dyDescent="0.25">
      <c r="G501" s="48"/>
      <c r="H501" s="48"/>
      <c r="I501" s="48"/>
      <c r="J501" s="48"/>
      <c r="K501" s="48"/>
      <c r="L501" s="48"/>
      <c r="M501" s="48"/>
    </row>
    <row r="502" spans="7:13" x14ac:dyDescent="0.25">
      <c r="G502" s="48"/>
      <c r="H502" s="48"/>
      <c r="I502" s="48"/>
      <c r="J502" s="48"/>
      <c r="K502" s="48"/>
      <c r="L502" s="48"/>
      <c r="M502" s="48"/>
    </row>
    <row r="503" spans="7:13" x14ac:dyDescent="0.25">
      <c r="G503" s="48"/>
      <c r="H503" s="48"/>
      <c r="I503" s="48"/>
      <c r="J503" s="48"/>
      <c r="K503" s="48"/>
      <c r="L503" s="48"/>
      <c r="M503" s="48"/>
    </row>
    <row r="504" spans="7:13" x14ac:dyDescent="0.25">
      <c r="G504" s="48"/>
      <c r="H504" s="48"/>
      <c r="I504" s="48"/>
      <c r="J504" s="48"/>
      <c r="K504" s="48"/>
      <c r="L504" s="48"/>
      <c r="M504" s="48"/>
    </row>
    <row r="505" spans="7:13" x14ac:dyDescent="0.25">
      <c r="G505" s="48"/>
      <c r="H505" s="48"/>
      <c r="I505" s="48"/>
      <c r="J505" s="48"/>
      <c r="K505" s="48"/>
      <c r="L505" s="48"/>
      <c r="M505" s="48"/>
    </row>
    <row r="506" spans="7:13" x14ac:dyDescent="0.25">
      <c r="G506" s="48"/>
      <c r="H506" s="48"/>
      <c r="I506" s="48"/>
      <c r="J506" s="48"/>
      <c r="K506" s="48"/>
      <c r="L506" s="48"/>
      <c r="M506" s="48"/>
    </row>
    <row r="507" spans="7:13" x14ac:dyDescent="0.25">
      <c r="G507" s="48"/>
      <c r="H507" s="48"/>
      <c r="I507" s="48"/>
      <c r="J507" s="48"/>
      <c r="K507" s="48"/>
      <c r="L507" s="48"/>
      <c r="M507" s="48"/>
    </row>
    <row r="508" spans="7:13" x14ac:dyDescent="0.25">
      <c r="G508" s="48"/>
      <c r="H508" s="48"/>
      <c r="I508" s="48"/>
      <c r="J508" s="48"/>
      <c r="K508" s="48"/>
      <c r="L508" s="48"/>
      <c r="M508" s="48"/>
    </row>
    <row r="509" spans="7:13" x14ac:dyDescent="0.25">
      <c r="G509" s="48"/>
      <c r="H509" s="48"/>
      <c r="I509" s="48"/>
      <c r="J509" s="48"/>
      <c r="K509" s="48"/>
      <c r="L509" s="48"/>
      <c r="M509" s="48"/>
    </row>
    <row r="510" spans="7:13" x14ac:dyDescent="0.25">
      <c r="G510" s="48"/>
      <c r="H510" s="48"/>
      <c r="I510" s="48"/>
      <c r="J510" s="48"/>
      <c r="K510" s="48"/>
      <c r="L510" s="48"/>
      <c r="M510" s="48"/>
    </row>
    <row r="511" spans="7:13" x14ac:dyDescent="0.25">
      <c r="G511" s="48"/>
      <c r="H511" s="48"/>
      <c r="I511" s="48"/>
      <c r="J511" s="48"/>
      <c r="K511" s="48"/>
      <c r="L511" s="48"/>
      <c r="M511" s="48"/>
    </row>
    <row r="512" spans="7:13" x14ac:dyDescent="0.25">
      <c r="G512" s="48"/>
      <c r="H512" s="48"/>
      <c r="I512" s="48"/>
      <c r="J512" s="48"/>
      <c r="K512" s="48"/>
      <c r="L512" s="48"/>
      <c r="M512" s="48"/>
    </row>
    <row r="513" spans="7:13" x14ac:dyDescent="0.25">
      <c r="G513" s="48"/>
      <c r="H513" s="48"/>
      <c r="I513" s="48"/>
      <c r="J513" s="48"/>
      <c r="K513" s="48"/>
      <c r="L513" s="48"/>
      <c r="M513" s="48"/>
    </row>
    <row r="514" spans="7:13" x14ac:dyDescent="0.25">
      <c r="G514" s="48"/>
      <c r="H514" s="48"/>
      <c r="I514" s="48"/>
      <c r="J514" s="48"/>
      <c r="K514" s="48"/>
      <c r="L514" s="48"/>
      <c r="M514" s="48"/>
    </row>
    <row r="515" spans="7:13" x14ac:dyDescent="0.25">
      <c r="G515" s="48"/>
      <c r="H515" s="48"/>
      <c r="I515" s="48"/>
      <c r="J515" s="48"/>
      <c r="K515" s="48"/>
      <c r="L515" s="48"/>
      <c r="M515" s="48"/>
    </row>
    <row r="516" spans="7:13" x14ac:dyDescent="0.25">
      <c r="G516" s="48"/>
      <c r="H516" s="48"/>
      <c r="I516" s="48"/>
      <c r="J516" s="48"/>
      <c r="K516" s="48"/>
      <c r="L516" s="48"/>
      <c r="M516" s="48"/>
    </row>
    <row r="517" spans="7:13" x14ac:dyDescent="0.25">
      <c r="G517" s="48"/>
      <c r="H517" s="48"/>
      <c r="I517" s="48"/>
      <c r="J517" s="48"/>
      <c r="K517" s="48"/>
      <c r="L517" s="48"/>
      <c r="M517" s="48"/>
    </row>
    <row r="518" spans="7:13" x14ac:dyDescent="0.25">
      <c r="G518" s="48"/>
      <c r="H518" s="48"/>
      <c r="I518" s="48"/>
      <c r="J518" s="48"/>
      <c r="K518" s="48"/>
      <c r="L518" s="48"/>
      <c r="M518" s="48"/>
    </row>
    <row r="519" spans="7:13" x14ac:dyDescent="0.25">
      <c r="G519" s="48"/>
      <c r="H519" s="48"/>
      <c r="I519" s="48"/>
      <c r="J519" s="48"/>
      <c r="K519" s="48"/>
      <c r="L519" s="48"/>
      <c r="M519" s="48"/>
    </row>
    <row r="520" spans="7:13" x14ac:dyDescent="0.25">
      <c r="G520" s="48"/>
      <c r="H520" s="48"/>
      <c r="I520" s="48"/>
      <c r="J520" s="48"/>
      <c r="K520" s="48"/>
      <c r="L520" s="48"/>
      <c r="M520" s="48"/>
    </row>
    <row r="521" spans="7:13" x14ac:dyDescent="0.25">
      <c r="G521" s="48"/>
      <c r="H521" s="48"/>
      <c r="I521" s="48"/>
      <c r="J521" s="48"/>
      <c r="K521" s="48"/>
      <c r="L521" s="48"/>
      <c r="M521" s="48"/>
    </row>
    <row r="522" spans="7:13" x14ac:dyDescent="0.25">
      <c r="G522" s="48"/>
      <c r="H522" s="48"/>
      <c r="I522" s="48"/>
      <c r="J522" s="48"/>
      <c r="K522" s="48"/>
      <c r="L522" s="48"/>
      <c r="M522" s="48"/>
    </row>
    <row r="523" spans="7:13" x14ac:dyDescent="0.25">
      <c r="G523" s="48"/>
      <c r="H523" s="48"/>
      <c r="I523" s="48"/>
      <c r="J523" s="48"/>
      <c r="K523" s="48"/>
      <c r="L523" s="48"/>
      <c r="M523" s="48"/>
    </row>
    <row r="524" spans="7:13" x14ac:dyDescent="0.25">
      <c r="G524" s="48"/>
      <c r="H524" s="48"/>
      <c r="I524" s="48"/>
      <c r="J524" s="48"/>
      <c r="K524" s="48"/>
      <c r="L524" s="48"/>
      <c r="M524" s="48"/>
    </row>
    <row r="525" spans="7:13" x14ac:dyDescent="0.25">
      <c r="G525" s="48"/>
      <c r="H525" s="48"/>
      <c r="I525" s="48"/>
      <c r="J525" s="48"/>
      <c r="K525" s="48"/>
      <c r="L525" s="48"/>
      <c r="M525" s="48"/>
    </row>
    <row r="526" spans="7:13" x14ac:dyDescent="0.25">
      <c r="G526" s="48"/>
      <c r="H526" s="48"/>
      <c r="I526" s="48"/>
      <c r="J526" s="48"/>
      <c r="K526" s="48"/>
      <c r="L526" s="48"/>
      <c r="M526" s="48"/>
    </row>
    <row r="527" spans="7:13" x14ac:dyDescent="0.25">
      <c r="G527" s="48"/>
      <c r="H527" s="48"/>
      <c r="I527" s="48"/>
      <c r="J527" s="48"/>
      <c r="K527" s="48"/>
      <c r="L527" s="48"/>
      <c r="M527" s="48"/>
    </row>
    <row r="528" spans="7:13" x14ac:dyDescent="0.25">
      <c r="G528" s="48"/>
      <c r="H528" s="48"/>
      <c r="I528" s="48"/>
      <c r="J528" s="48"/>
      <c r="K528" s="48"/>
      <c r="L528" s="48"/>
      <c r="M528" s="48"/>
    </row>
    <row r="529" spans="7:13" x14ac:dyDescent="0.25">
      <c r="G529" s="48"/>
      <c r="H529" s="48"/>
      <c r="I529" s="48"/>
      <c r="J529" s="48"/>
      <c r="K529" s="48"/>
      <c r="L529" s="48"/>
      <c r="M529" s="48"/>
    </row>
    <row r="530" spans="7:13" x14ac:dyDescent="0.25">
      <c r="G530" s="48"/>
      <c r="H530" s="48"/>
      <c r="I530" s="48"/>
      <c r="J530" s="48"/>
      <c r="K530" s="48"/>
      <c r="L530" s="48"/>
      <c r="M530" s="48"/>
    </row>
    <row r="531" spans="7:13" x14ac:dyDescent="0.25">
      <c r="G531" s="48"/>
      <c r="H531" s="48"/>
      <c r="I531" s="48"/>
      <c r="J531" s="48"/>
      <c r="K531" s="48"/>
      <c r="L531" s="48"/>
      <c r="M531" s="48"/>
    </row>
    <row r="532" spans="7:13" x14ac:dyDescent="0.25">
      <c r="G532" s="48"/>
      <c r="H532" s="48"/>
      <c r="I532" s="48"/>
      <c r="J532" s="48"/>
      <c r="K532" s="48"/>
      <c r="L532" s="48"/>
      <c r="M532" s="48"/>
    </row>
    <row r="533" spans="7:13" x14ac:dyDescent="0.25">
      <c r="G533" s="48"/>
      <c r="H533" s="48"/>
      <c r="I533" s="48"/>
      <c r="J533" s="48"/>
      <c r="K533" s="48"/>
      <c r="L533" s="48"/>
      <c r="M533" s="48"/>
    </row>
    <row r="534" spans="7:13" x14ac:dyDescent="0.25">
      <c r="G534" s="48"/>
      <c r="H534" s="48"/>
      <c r="I534" s="48"/>
      <c r="J534" s="48"/>
      <c r="K534" s="48"/>
      <c r="L534" s="48"/>
      <c r="M534" s="48"/>
    </row>
    <row r="535" spans="7:13" x14ac:dyDescent="0.25">
      <c r="G535" s="48"/>
      <c r="H535" s="48"/>
      <c r="I535" s="48"/>
      <c r="J535" s="48"/>
      <c r="K535" s="48"/>
      <c r="L535" s="48"/>
      <c r="M535" s="48"/>
    </row>
    <row r="536" spans="7:13" x14ac:dyDescent="0.25">
      <c r="G536" s="48"/>
      <c r="H536" s="48"/>
      <c r="I536" s="48"/>
      <c r="J536" s="48"/>
      <c r="K536" s="48"/>
      <c r="L536" s="48"/>
      <c r="M536" s="48"/>
    </row>
    <row r="537" spans="7:13" x14ac:dyDescent="0.25">
      <c r="G537" s="48"/>
      <c r="H537" s="48"/>
      <c r="I537" s="48"/>
      <c r="J537" s="48"/>
      <c r="K537" s="48"/>
      <c r="L537" s="48"/>
      <c r="M537" s="48"/>
    </row>
    <row r="538" spans="7:13" x14ac:dyDescent="0.25">
      <c r="G538" s="48"/>
      <c r="H538" s="48"/>
      <c r="I538" s="48"/>
      <c r="J538" s="48"/>
      <c r="K538" s="48"/>
      <c r="L538" s="48"/>
      <c r="M538" s="48"/>
    </row>
    <row r="539" spans="7:13" x14ac:dyDescent="0.25">
      <c r="G539" s="48"/>
      <c r="H539" s="48"/>
      <c r="I539" s="48"/>
      <c r="J539" s="48"/>
      <c r="K539" s="48"/>
      <c r="L539" s="48"/>
      <c r="M539" s="48"/>
    </row>
    <row r="540" spans="7:13" x14ac:dyDescent="0.25">
      <c r="G540" s="48"/>
      <c r="H540" s="48"/>
      <c r="I540" s="48"/>
      <c r="J540" s="48"/>
      <c r="K540" s="48"/>
      <c r="L540" s="48"/>
      <c r="M540" s="48"/>
    </row>
    <row r="541" spans="7:13" x14ac:dyDescent="0.25">
      <c r="G541" s="48"/>
      <c r="H541" s="48"/>
      <c r="I541" s="48"/>
      <c r="J541" s="48"/>
      <c r="K541" s="48"/>
      <c r="L541" s="48"/>
      <c r="M541" s="48"/>
    </row>
    <row r="542" spans="7:13" x14ac:dyDescent="0.25">
      <c r="G542" s="48"/>
      <c r="H542" s="48"/>
      <c r="I542" s="48"/>
      <c r="J542" s="48"/>
      <c r="K542" s="48"/>
      <c r="L542" s="48"/>
      <c r="M542" s="48"/>
    </row>
    <row r="543" spans="7:13" x14ac:dyDescent="0.25">
      <c r="G543" s="48"/>
      <c r="H543" s="48"/>
      <c r="I543" s="48"/>
      <c r="J543" s="48"/>
      <c r="K543" s="48"/>
      <c r="L543" s="48"/>
      <c r="M543" s="48"/>
    </row>
    <row r="544" spans="7:13" x14ac:dyDescent="0.25">
      <c r="G544" s="48"/>
      <c r="H544" s="48"/>
      <c r="I544" s="48"/>
      <c r="J544" s="48"/>
      <c r="K544" s="48"/>
      <c r="L544" s="48"/>
      <c r="M544" s="48"/>
    </row>
    <row r="545" spans="7:13" x14ac:dyDescent="0.25">
      <c r="G545" s="48"/>
      <c r="H545" s="48"/>
      <c r="I545" s="48"/>
      <c r="J545" s="48"/>
      <c r="K545" s="48"/>
      <c r="L545" s="48"/>
      <c r="M545" s="48"/>
    </row>
    <row r="546" spans="7:13" x14ac:dyDescent="0.25">
      <c r="G546" s="48"/>
      <c r="H546" s="48"/>
      <c r="I546" s="48"/>
      <c r="J546" s="48"/>
      <c r="K546" s="48"/>
      <c r="L546" s="48"/>
      <c r="M546" s="48"/>
    </row>
    <row r="547" spans="7:13" x14ac:dyDescent="0.25">
      <c r="G547" s="48"/>
      <c r="H547" s="48"/>
      <c r="I547" s="48"/>
      <c r="J547" s="48"/>
      <c r="K547" s="48"/>
      <c r="L547" s="48"/>
      <c r="M547" s="48"/>
    </row>
    <row r="548" spans="7:13" x14ac:dyDescent="0.25">
      <c r="G548" s="48"/>
      <c r="H548" s="48"/>
      <c r="I548" s="48"/>
      <c r="J548" s="48"/>
      <c r="K548" s="48"/>
      <c r="L548" s="48"/>
      <c r="M548" s="48"/>
    </row>
    <row r="549" spans="7:13" x14ac:dyDescent="0.25">
      <c r="G549" s="48"/>
      <c r="H549" s="48"/>
      <c r="I549" s="48"/>
      <c r="J549" s="48"/>
      <c r="K549" s="48"/>
      <c r="L549" s="48"/>
      <c r="M549" s="48"/>
    </row>
    <row r="550" spans="7:13" x14ac:dyDescent="0.25">
      <c r="G550" s="48"/>
      <c r="H550" s="48"/>
      <c r="I550" s="48"/>
      <c r="J550" s="48"/>
      <c r="K550" s="48"/>
      <c r="L550" s="48"/>
      <c r="M550" s="48"/>
    </row>
    <row r="551" spans="7:13" x14ac:dyDescent="0.25">
      <c r="G551" s="48"/>
      <c r="H551" s="48"/>
      <c r="I551" s="48"/>
      <c r="J551" s="48"/>
      <c r="K551" s="48"/>
      <c r="L551" s="48"/>
      <c r="M551" s="48"/>
    </row>
    <row r="552" spans="7:13" x14ac:dyDescent="0.25">
      <c r="G552" s="48"/>
      <c r="H552" s="48"/>
      <c r="I552" s="48"/>
      <c r="J552" s="48"/>
      <c r="K552" s="48"/>
      <c r="L552" s="48"/>
      <c r="M552" s="48"/>
    </row>
    <row r="553" spans="7:13" x14ac:dyDescent="0.25">
      <c r="G553" s="48"/>
      <c r="H553" s="48"/>
      <c r="I553" s="48"/>
      <c r="J553" s="48"/>
      <c r="K553" s="48"/>
      <c r="L553" s="48"/>
      <c r="M553" s="48"/>
    </row>
    <row r="554" spans="7:13" x14ac:dyDescent="0.25">
      <c r="G554" s="48"/>
      <c r="H554" s="48"/>
      <c r="I554" s="48"/>
      <c r="J554" s="48"/>
      <c r="K554" s="48"/>
      <c r="L554" s="48"/>
      <c r="M554" s="48"/>
    </row>
    <row r="555" spans="7:13" x14ac:dyDescent="0.25">
      <c r="G555" s="48"/>
      <c r="H555" s="48"/>
      <c r="I555" s="48"/>
      <c r="J555" s="48"/>
      <c r="K555" s="48"/>
      <c r="L555" s="48"/>
      <c r="M555" s="48"/>
    </row>
    <row r="556" spans="7:13" x14ac:dyDescent="0.25">
      <c r="G556" s="48"/>
      <c r="H556" s="48"/>
      <c r="I556" s="48"/>
      <c r="J556" s="48"/>
      <c r="K556" s="48"/>
      <c r="L556" s="48"/>
      <c r="M556" s="48"/>
    </row>
    <row r="557" spans="7:13" x14ac:dyDescent="0.25">
      <c r="G557" s="48"/>
      <c r="H557" s="48"/>
      <c r="I557" s="48"/>
      <c r="J557" s="48"/>
      <c r="K557" s="48"/>
      <c r="L557" s="48"/>
      <c r="M557" s="48"/>
    </row>
    <row r="558" spans="7:13" x14ac:dyDescent="0.25">
      <c r="G558" s="48"/>
      <c r="H558" s="48"/>
      <c r="I558" s="48"/>
      <c r="J558" s="48"/>
      <c r="K558" s="48"/>
      <c r="L558" s="48"/>
      <c r="M558" s="48"/>
    </row>
    <row r="559" spans="7:13" x14ac:dyDescent="0.25">
      <c r="G559" s="48"/>
      <c r="H559" s="48"/>
      <c r="I559" s="48"/>
      <c r="J559" s="48"/>
      <c r="K559" s="48"/>
      <c r="L559" s="48"/>
      <c r="M559" s="48"/>
    </row>
    <row r="560" spans="7:13" x14ac:dyDescent="0.25">
      <c r="G560" s="48"/>
      <c r="H560" s="48"/>
      <c r="I560" s="48"/>
      <c r="J560" s="48"/>
      <c r="K560" s="48"/>
      <c r="L560" s="48"/>
      <c r="M560" s="48"/>
    </row>
    <row r="561" spans="7:13" x14ac:dyDescent="0.25">
      <c r="G561" s="48"/>
      <c r="H561" s="48"/>
      <c r="I561" s="48"/>
      <c r="J561" s="48"/>
      <c r="K561" s="48"/>
      <c r="L561" s="48"/>
      <c r="M561" s="48"/>
    </row>
    <row r="562" spans="7:13" x14ac:dyDescent="0.25">
      <c r="G562" s="48"/>
      <c r="H562" s="48"/>
      <c r="I562" s="48"/>
      <c r="J562" s="48"/>
      <c r="K562" s="48"/>
      <c r="L562" s="48"/>
      <c r="M562" s="48"/>
    </row>
    <row r="563" spans="7:13" x14ac:dyDescent="0.25">
      <c r="G563" s="48"/>
      <c r="H563" s="48"/>
      <c r="I563" s="48"/>
      <c r="J563" s="48"/>
      <c r="K563" s="48"/>
      <c r="L563" s="48"/>
      <c r="M563" s="48"/>
    </row>
    <row r="564" spans="7:13" x14ac:dyDescent="0.25">
      <c r="G564" s="48"/>
      <c r="H564" s="48"/>
      <c r="I564" s="48"/>
      <c r="J564" s="48"/>
      <c r="K564" s="48"/>
      <c r="L564" s="48"/>
      <c r="M564" s="48"/>
    </row>
  </sheetData>
  <sheetProtection sheet="1" objects="1" scenarios="1"/>
  <mergeCells count="18">
    <mergeCell ref="B338:E338"/>
    <mergeCell ref="B339:E339"/>
    <mergeCell ref="B340:E340"/>
    <mergeCell ref="B53:C53"/>
    <mergeCell ref="A11:E11"/>
    <mergeCell ref="A12:E12"/>
    <mergeCell ref="A48:E48"/>
    <mergeCell ref="A49:E49"/>
    <mergeCell ref="B57:C57"/>
    <mergeCell ref="A55:B55"/>
    <mergeCell ref="C55:E55"/>
    <mergeCell ref="A56:B56"/>
    <mergeCell ref="C56:E56"/>
    <mergeCell ref="A1:E1"/>
    <mergeCell ref="A2:E2"/>
    <mergeCell ref="A3:E3"/>
    <mergeCell ref="A9:E9"/>
    <mergeCell ref="A10:E10"/>
  </mergeCells>
  <pageMargins left="0" right="0" top="0" bottom="0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33"/>
  <sheetViews>
    <sheetView topLeftCell="A6" workbookViewId="0">
      <selection activeCell="B11" sqref="B11"/>
    </sheetView>
  </sheetViews>
  <sheetFormatPr baseColWidth="10" defaultColWidth="11.42578125" defaultRowHeight="15" x14ac:dyDescent="0.25"/>
  <cols>
    <col min="2" max="2" width="33.570312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11" t="s">
        <v>124</v>
      </c>
    </row>
    <row r="4" spans="2:10" x14ac:dyDescent="0.25">
      <c r="B4" s="7" t="s">
        <v>95</v>
      </c>
    </row>
    <row r="7" spans="2:10" x14ac:dyDescent="0.25">
      <c r="B7" s="5">
        <v>2022</v>
      </c>
      <c r="C7" s="19" t="s">
        <v>3</v>
      </c>
      <c r="D7" s="19" t="s">
        <v>3</v>
      </c>
      <c r="E7" s="19" t="s">
        <v>3</v>
      </c>
      <c r="F7" s="19" t="s">
        <v>3</v>
      </c>
      <c r="G7" s="7"/>
    </row>
    <row r="8" spans="2:10" ht="45" x14ac:dyDescent="0.25">
      <c r="B8" s="20"/>
      <c r="C8" s="1" t="s">
        <v>96</v>
      </c>
      <c r="D8" s="1" t="s">
        <v>97</v>
      </c>
      <c r="E8" s="21" t="s">
        <v>125</v>
      </c>
      <c r="F8" s="22" t="s">
        <v>99</v>
      </c>
      <c r="G8" s="18"/>
    </row>
    <row r="9" spans="2:10" x14ac:dyDescent="0.25">
      <c r="B9" s="3" t="s">
        <v>126</v>
      </c>
      <c r="C9" s="27">
        <v>449507907.79000002</v>
      </c>
      <c r="D9" s="27">
        <v>122232782.17</v>
      </c>
      <c r="E9" s="28">
        <v>2729227.82</v>
      </c>
      <c r="F9" s="28">
        <f>SUM(C9:E9)</f>
        <v>574469917.78000009</v>
      </c>
      <c r="G9" s="18"/>
    </row>
    <row r="10" spans="2:10" x14ac:dyDescent="0.25">
      <c r="B10" s="4" t="s">
        <v>108</v>
      </c>
      <c r="C10" s="43">
        <v>0</v>
      </c>
      <c r="D10" s="31">
        <v>0</v>
      </c>
      <c r="E10" s="31">
        <v>0</v>
      </c>
      <c r="F10" s="35">
        <f>SUM(C10:E10)</f>
        <v>0</v>
      </c>
      <c r="G10" s="18"/>
      <c r="H10" t="s">
        <v>127</v>
      </c>
    </row>
    <row r="11" spans="2:10" x14ac:dyDescent="0.25">
      <c r="B11" s="3">
        <v>2021</v>
      </c>
      <c r="C11" s="31">
        <f>SUM(C9:C10)</f>
        <v>449507907.79000002</v>
      </c>
      <c r="D11" s="31">
        <f>SUM(D9:D10)</f>
        <v>122232782.17</v>
      </c>
      <c r="E11" s="32">
        <f>SUM(E9:E10)</f>
        <v>2729227.82</v>
      </c>
      <c r="F11" s="32">
        <f>SUM(F9:F10)</f>
        <v>574469917.78000009</v>
      </c>
      <c r="G11" s="18"/>
    </row>
    <row r="12" spans="2:10" ht="13.5" customHeight="1" x14ac:dyDescent="0.25">
      <c r="B12" s="3"/>
      <c r="C12" s="27"/>
      <c r="D12" s="27"/>
      <c r="E12" s="28"/>
      <c r="F12" s="28"/>
      <c r="G12" s="18"/>
    </row>
    <row r="13" spans="2:10" x14ac:dyDescent="0.25">
      <c r="B13" s="3" t="s">
        <v>103</v>
      </c>
      <c r="C13" s="23"/>
      <c r="D13" s="23"/>
      <c r="E13" s="24"/>
      <c r="F13" s="24"/>
      <c r="G13" s="18"/>
    </row>
    <row r="14" spans="2:10" x14ac:dyDescent="0.25">
      <c r="B14" s="4" t="s">
        <v>104</v>
      </c>
      <c r="C14" s="44">
        <v>-421749166.25</v>
      </c>
      <c r="D14" s="29">
        <v>-93251455.700000003</v>
      </c>
      <c r="E14" s="30">
        <v>-1628502.77</v>
      </c>
      <c r="F14" s="30">
        <f>SUM(C14:E14)</f>
        <v>-516629124.71999997</v>
      </c>
      <c r="G14" s="18"/>
      <c r="J14" t="s">
        <v>128</v>
      </c>
    </row>
    <row r="15" spans="2:10" x14ac:dyDescent="0.25">
      <c r="B15" s="4" t="s">
        <v>105</v>
      </c>
      <c r="C15" s="34">
        <f>-1000930.82-168624.26-6845.11</f>
        <v>-1176400.1900000002</v>
      </c>
      <c r="D15" s="34">
        <f>-17087.82-164344.35-1563.6-6178.8-3615.91</f>
        <v>-192790.48</v>
      </c>
      <c r="E15" s="35">
        <f>-3233.48-10733.72-573.56</f>
        <v>-14540.759999999998</v>
      </c>
      <c r="F15" s="35">
        <f>SUM(C15:E15)</f>
        <v>-1383731.4300000002</v>
      </c>
      <c r="G15" s="18"/>
      <c r="H15" s="8">
        <v>4111062.73</v>
      </c>
      <c r="I15" s="8">
        <v>7417352.54</v>
      </c>
      <c r="J15" s="33">
        <f>+I15-H15</f>
        <v>3306289.81</v>
      </c>
    </row>
    <row r="16" spans="2:10" x14ac:dyDescent="0.25">
      <c r="B16" s="3" t="s">
        <v>106</v>
      </c>
      <c r="C16" s="31">
        <f>SUM(C14:C15)</f>
        <v>-422925566.44</v>
      </c>
      <c r="D16" s="31">
        <f>SUM(D14:D15)</f>
        <v>-93444246.180000007</v>
      </c>
      <c r="E16" s="32">
        <f>SUM(E14:E15)</f>
        <v>-1643043.53</v>
      </c>
      <c r="F16" s="32">
        <f>SUM(F14:F15)</f>
        <v>-518012856.14999998</v>
      </c>
      <c r="G16" s="18"/>
    </row>
    <row r="17" spans="2:8" ht="15.75" thickBot="1" x14ac:dyDescent="0.3">
      <c r="B17" s="2" t="s">
        <v>129</v>
      </c>
      <c r="C17" s="25">
        <f>+C11+C16</f>
        <v>26582341.350000024</v>
      </c>
      <c r="D17" s="25">
        <f>+D11+D16</f>
        <v>28788535.989999995</v>
      </c>
      <c r="E17" s="26">
        <f>+E11+E16</f>
        <v>1086184.2899999998</v>
      </c>
      <c r="F17" s="26">
        <f>+F11+F16</f>
        <v>56457061.630000114</v>
      </c>
      <c r="G17" s="18"/>
    </row>
    <row r="18" spans="2:8" ht="15.75" thickTop="1" x14ac:dyDescent="0.25">
      <c r="H18" s="6">
        <f>F17-F15</f>
        <v>57840793.060000114</v>
      </c>
    </row>
    <row r="19" spans="2:8" x14ac:dyDescent="0.25">
      <c r="C19" s="12" t="s">
        <v>3</v>
      </c>
      <c r="D19" s="12" t="s">
        <v>3</v>
      </c>
      <c r="E19" s="12" t="s">
        <v>3</v>
      </c>
      <c r="F19" s="6" t="s">
        <v>3</v>
      </c>
    </row>
    <row r="20" spans="2:8" x14ac:dyDescent="0.25">
      <c r="B20" s="5">
        <v>2020</v>
      </c>
      <c r="C20" s="7"/>
      <c r="D20" s="7"/>
      <c r="E20" s="7"/>
      <c r="F20" s="7"/>
    </row>
    <row r="21" spans="2:8" ht="30" x14ac:dyDescent="0.25">
      <c r="B21" s="20"/>
      <c r="C21" s="1" t="s">
        <v>96</v>
      </c>
      <c r="D21" s="1" t="s">
        <v>97</v>
      </c>
      <c r="E21" s="21" t="s">
        <v>98</v>
      </c>
      <c r="F21" s="22" t="s">
        <v>99</v>
      </c>
    </row>
    <row r="22" spans="2:8" x14ac:dyDescent="0.25">
      <c r="B22" s="3" t="s">
        <v>107</v>
      </c>
      <c r="C22" s="36">
        <v>440519234.88999999</v>
      </c>
      <c r="D22" s="36">
        <v>115086882.84</v>
      </c>
      <c r="E22" s="37">
        <v>2050790.8</v>
      </c>
      <c r="F22" s="37">
        <f>SUM(A22:E22)</f>
        <v>557656908.52999997</v>
      </c>
    </row>
    <row r="23" spans="2:8" ht="15.75" thickBot="1" x14ac:dyDescent="0.3">
      <c r="B23" s="4" t="s">
        <v>108</v>
      </c>
      <c r="C23" s="36">
        <v>3719107.44</v>
      </c>
      <c r="D23" s="9">
        <v>0</v>
      </c>
      <c r="E23" s="36">
        <v>0</v>
      </c>
      <c r="F23" s="37">
        <f>SUM(A23:E23)</f>
        <v>3719107.44</v>
      </c>
    </row>
    <row r="24" spans="2:8" ht="15.75" thickBot="1" x14ac:dyDescent="0.3">
      <c r="B24" s="4" t="s">
        <v>130</v>
      </c>
      <c r="C24" s="38">
        <f>SUM(C22:C23)</f>
        <v>444238342.32999998</v>
      </c>
      <c r="D24" s="38">
        <f>SUM(D22:D23)</f>
        <v>115086882.84</v>
      </c>
      <c r="E24" s="39">
        <f>SUM(E22:E23)</f>
        <v>2050790.8</v>
      </c>
      <c r="F24" s="39">
        <f>SUM(F22:F23)</f>
        <v>561376015.97000003</v>
      </c>
    </row>
    <row r="25" spans="2:8" ht="15.75" thickTop="1" x14ac:dyDescent="0.25">
      <c r="B25" s="3" t="s">
        <v>103</v>
      </c>
      <c r="C25" s="23"/>
      <c r="D25" s="23"/>
      <c r="E25" s="24"/>
      <c r="F25" s="24"/>
    </row>
    <row r="26" spans="2:8" x14ac:dyDescent="0.25">
      <c r="B26" s="4" t="s">
        <v>104</v>
      </c>
      <c r="C26" s="36">
        <v>-408005496.06999999</v>
      </c>
      <c r="D26" s="36">
        <v>-90345100.040000007</v>
      </c>
      <c r="E26" s="37">
        <v>-1578376.17</v>
      </c>
      <c r="F26" s="37">
        <f>SUM(A26:E26)</f>
        <v>-499928972.28000003</v>
      </c>
    </row>
    <row r="27" spans="2:8" ht="15.75" thickBot="1" x14ac:dyDescent="0.3">
      <c r="B27" s="4" t="s">
        <v>105</v>
      </c>
      <c r="C27" s="45">
        <f>-1971303.12-297092.97</f>
        <v>-2268396.09</v>
      </c>
      <c r="D27" s="46">
        <f>-163401.13-34660.85</f>
        <v>-198061.98</v>
      </c>
      <c r="E27" s="47">
        <v>-6468.2</v>
      </c>
      <c r="F27" s="37">
        <f>SUM(A27:E27)</f>
        <v>-2472926.27</v>
      </c>
    </row>
    <row r="28" spans="2:8" ht="15.75" thickBot="1" x14ac:dyDescent="0.3">
      <c r="B28" s="4" t="s">
        <v>106</v>
      </c>
      <c r="C28" s="40">
        <f>SUM(C26:C27)</f>
        <v>-410273892.15999997</v>
      </c>
      <c r="D28" s="40">
        <f>SUM(D25:D27)</f>
        <v>-90543162.020000011</v>
      </c>
      <c r="E28" s="41">
        <f>SUM(E25:E27)</f>
        <v>-1584844.3699999999</v>
      </c>
      <c r="F28" s="42">
        <f>SUM(F25:F27)</f>
        <v>-502401898.55000001</v>
      </c>
    </row>
    <row r="29" spans="2:8" ht="15.75" thickBot="1" x14ac:dyDescent="0.3">
      <c r="B29" s="2" t="s">
        <v>131</v>
      </c>
      <c r="C29" s="38">
        <f>C24+C28</f>
        <v>33964450.170000017</v>
      </c>
      <c r="D29" s="38">
        <f>D24+D28</f>
        <v>24543720.819999993</v>
      </c>
      <c r="E29" s="38">
        <f>E24+E28</f>
        <v>465946.43000000017</v>
      </c>
      <c r="F29" s="38">
        <f>F24+F28</f>
        <v>58974117.420000017</v>
      </c>
    </row>
    <row r="30" spans="2:8" ht="15.75" thickTop="1" x14ac:dyDescent="0.25">
      <c r="C30" s="29"/>
      <c r="D30" s="29"/>
      <c r="E30" s="30"/>
      <c r="F30" s="30"/>
    </row>
    <row r="31" spans="2:8" x14ac:dyDescent="0.25">
      <c r="F31" s="16"/>
    </row>
    <row r="33" spans="6:6" x14ac:dyDescent="0.25">
      <c r="F33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Nota PPE</vt:lpstr>
      <vt:lpstr>'BALANCE GENERAL'!Área_de_impresión</vt:lpstr>
      <vt:lpstr>'BALANCE GENERAL'!Títulos_a_imprimir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Ylkania Botello</dc:creator>
  <cp:keywords/>
  <dc:description/>
  <cp:lastModifiedBy>Francisco Villabrille</cp:lastModifiedBy>
  <cp:revision/>
  <cp:lastPrinted>2024-03-11T14:00:11Z</cp:lastPrinted>
  <dcterms:created xsi:type="dcterms:W3CDTF">2018-05-02T13:48:18Z</dcterms:created>
  <dcterms:modified xsi:type="dcterms:W3CDTF">2024-03-11T14:00:44Z</dcterms:modified>
  <cp:category/>
  <cp:contentStatus/>
</cp:coreProperties>
</file>