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FE9502E0-7D3F-4F5E-AF41-7E51DAB7F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BRIL-2025 (OAI)" sheetId="19" r:id="rId1"/>
  </sheets>
  <definedNames>
    <definedName name="_xlnm.Print_Area" localSheetId="0">'EJECUCION ABRIL-2025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9" l="1"/>
  <c r="C59" i="19"/>
  <c r="C58" i="19"/>
  <c r="C57" i="19"/>
  <c r="C35" i="19"/>
  <c r="C37" i="19"/>
  <c r="C55" i="19"/>
  <c r="B58" i="19"/>
  <c r="B37" i="19"/>
  <c r="B32" i="19"/>
  <c r="B31" i="19"/>
  <c r="B26" i="19"/>
  <c r="B25" i="19"/>
  <c r="B59" i="19"/>
  <c r="B57" i="19"/>
  <c r="B56" i="19"/>
  <c r="B55" i="19"/>
  <c r="B35" i="19"/>
  <c r="B34" i="19"/>
  <c r="B33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<sst xmlns="http://schemas.openxmlformats.org/spreadsheetml/2006/main" count="108" uniqueCount="108">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</sst>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G64" sqref="G64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1133085887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103189259.19</v>
      </c>
      <c r="G11" s="26">
        <f t="shared" ref="G11:O11" si="1">G12+G18+G28+G38+G46+G54+G64+G69+G72</f>
        <v>84072046.700000003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317116903.26999998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148245842.33000001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/>
      <c r="I13" s="45"/>
      <c r="J13" s="1"/>
      <c r="K13" s="1"/>
      <c r="L13" s="1"/>
      <c r="M13" s="1"/>
      <c r="N13" s="1"/>
      <c r="O13" s="1"/>
      <c r="P13" s="16">
        <f>D13+E13+F13+G13+H13+I13+J13+K13+L13+M13+N13+O13</f>
        <v>112088603.95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19380159.150000002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/>
      <c r="I17" s="1"/>
      <c r="J17" s="1"/>
      <c r="K17" s="1"/>
      <c r="L17" s="1"/>
      <c r="M17" s="1"/>
      <c r="N17" s="1"/>
      <c r="O17" s="1"/>
      <c r="P17" s="16">
        <f t="shared" si="3"/>
        <v>16777079.23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-8150000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21704551.32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v>0</v>
      </c>
      <c r="D19" s="1"/>
      <c r="E19" s="1">
        <v>5071888</v>
      </c>
      <c r="F19" s="1">
        <v>1785551.51</v>
      </c>
      <c r="G19" s="1">
        <v>696734.43</v>
      </c>
      <c r="H19" s="1"/>
      <c r="I19" s="1"/>
      <c r="J19" s="1"/>
      <c r="K19" s="1"/>
      <c r="L19" s="1"/>
      <c r="M19" s="1"/>
      <c r="N19" s="1"/>
      <c r="O19" s="1"/>
      <c r="P19" s="16">
        <f t="shared" si="3"/>
        <v>7554173.9399999995</v>
      </c>
    </row>
    <row r="20" spans="1:16" x14ac:dyDescent="0.25">
      <c r="A20" s="40" t="s">
        <v>9</v>
      </c>
      <c r="B20" s="29">
        <f>100000+100000</f>
        <v>200000</v>
      </c>
      <c r="C20" s="9">
        <v>0</v>
      </c>
      <c r="D20" s="1"/>
      <c r="E20" s="1">
        <v>0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>
        <v>0</v>
      </c>
      <c r="D21" s="1"/>
      <c r="E21" s="1">
        <v>0</v>
      </c>
      <c r="F21" s="1">
        <v>0</v>
      </c>
      <c r="G21" s="1">
        <v>0</v>
      </c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0</v>
      </c>
      <c r="D22" s="1"/>
      <c r="E22" s="1">
        <v>4000</v>
      </c>
      <c r="F22" s="1">
        <v>114550</v>
      </c>
      <c r="G22" s="1">
        <v>0</v>
      </c>
      <c r="H22" s="1"/>
      <c r="I22" s="1"/>
      <c r="J22" s="1"/>
      <c r="K22" s="1"/>
      <c r="L22" s="1"/>
      <c r="M22" s="1"/>
      <c r="N22" s="1"/>
      <c r="O22" s="1"/>
      <c r="P22" s="16">
        <f t="shared" si="3"/>
        <v>118550</v>
      </c>
    </row>
    <row r="23" spans="1:16" x14ac:dyDescent="0.25">
      <c r="A23" s="40" t="s">
        <v>12</v>
      </c>
      <c r="B23" s="29">
        <f>89144+858304+5900000</f>
        <v>6847448</v>
      </c>
      <c r="C23" s="9">
        <v>0</v>
      </c>
      <c r="D23" s="1"/>
      <c r="E23" s="1">
        <v>0</v>
      </c>
      <c r="F23" s="1">
        <v>669801.28</v>
      </c>
      <c r="G23" s="1">
        <v>179327.67</v>
      </c>
      <c r="H23" s="1"/>
      <c r="I23" s="1"/>
      <c r="J23" s="1"/>
      <c r="K23" s="1"/>
      <c r="L23" s="1"/>
      <c r="M23" s="1"/>
      <c r="N23" s="1"/>
      <c r="O23" s="1"/>
      <c r="P23" s="16">
        <f t="shared" si="3"/>
        <v>849128.95000000007</v>
      </c>
    </row>
    <row r="24" spans="1:16" x14ac:dyDescent="0.25">
      <c r="A24" s="40" t="s">
        <v>13</v>
      </c>
      <c r="B24" s="29">
        <f>10000000+1360455+4212000</f>
        <v>15572455</v>
      </c>
      <c r="C24" s="9">
        <v>-7100000</v>
      </c>
      <c r="D24" s="1"/>
      <c r="E24" s="1">
        <v>1430404.47</v>
      </c>
      <c r="F24" s="1">
        <v>658084.28</v>
      </c>
      <c r="G24" s="1">
        <v>590011.66</v>
      </c>
      <c r="H24" s="1"/>
      <c r="I24" s="1"/>
      <c r="J24" s="1"/>
      <c r="K24" s="1"/>
      <c r="L24" s="1"/>
      <c r="M24" s="1"/>
      <c r="N24" s="1"/>
      <c r="O24" s="1"/>
      <c r="P24" s="16">
        <f t="shared" si="3"/>
        <v>2678500.41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v>-50000</v>
      </c>
      <c r="D25" s="1"/>
      <c r="E25" s="1">
        <v>5362.3</v>
      </c>
      <c r="F25" s="1">
        <v>1726696.59</v>
      </c>
      <c r="G25" s="1">
        <v>1899130.37</v>
      </c>
      <c r="H25" s="1"/>
      <c r="I25" s="1"/>
      <c r="J25" s="1"/>
      <c r="K25" s="1"/>
      <c r="L25" s="1"/>
      <c r="M25" s="1"/>
      <c r="N25" s="1"/>
      <c r="O25" s="1"/>
      <c r="P25" s="16">
        <f t="shared" si="3"/>
        <v>3631189.2600000002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v>-1000000</v>
      </c>
      <c r="D26" s="1"/>
      <c r="E26" s="1">
        <v>163485.28</v>
      </c>
      <c r="F26" s="1">
        <v>1312524.78</v>
      </c>
      <c r="G26" s="1">
        <v>222382.4</v>
      </c>
      <c r="H26" s="1"/>
      <c r="I26" s="1"/>
      <c r="J26" s="1"/>
      <c r="K26" s="1"/>
      <c r="L26" s="1"/>
      <c r="M26" s="1"/>
      <c r="N26" s="1"/>
      <c r="O26" s="1"/>
      <c r="P26" s="16">
        <f t="shared" si="3"/>
        <v>1698392.46</v>
      </c>
    </row>
    <row r="27" spans="1:16" x14ac:dyDescent="0.25">
      <c r="A27" s="40" t="s">
        <v>37</v>
      </c>
      <c r="B27" s="29">
        <f>2000000+7000000</f>
        <v>9000000</v>
      </c>
      <c r="C27" s="44">
        <v>0</v>
      </c>
      <c r="D27" s="1"/>
      <c r="E27" s="1">
        <v>1821110.6</v>
      </c>
      <c r="F27" s="1">
        <v>3353505.7</v>
      </c>
      <c r="G27" s="1">
        <v>0</v>
      </c>
      <c r="H27" s="1"/>
      <c r="I27" s="1"/>
      <c r="J27" s="1"/>
      <c r="K27" s="1"/>
      <c r="L27" s="1"/>
      <c r="M27" s="1"/>
      <c r="N27" s="1"/>
      <c r="O27" s="1"/>
      <c r="P27" s="16">
        <f t="shared" si="3"/>
        <v>5174616.3000000007</v>
      </c>
    </row>
    <row r="28" spans="1:16" x14ac:dyDescent="0.25">
      <c r="A28" s="37" t="s">
        <v>16</v>
      </c>
      <c r="B28" s="12">
        <f>B29+B30+B31+B32+B33+B34+B35+B36+B37</f>
        <v>398287929</v>
      </c>
      <c r="C28" s="8">
        <f>C29+C30+C31+C32+C33+C34+C35+C36+C37</f>
        <v>27850000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138167185.28999999</v>
      </c>
    </row>
    <row r="29" spans="1:16" x14ac:dyDescent="0.25">
      <c r="A29" s="40" t="s">
        <v>17</v>
      </c>
      <c r="B29" s="29">
        <f>15000000</f>
        <v>15000000</v>
      </c>
      <c r="C29" s="9">
        <v>0</v>
      </c>
      <c r="D29" s="1">
        <v>0</v>
      </c>
      <c r="E29" s="1">
        <v>219779.99</v>
      </c>
      <c r="F29" s="1">
        <v>2213640.02</v>
      </c>
      <c r="G29" s="1">
        <v>3802787.2</v>
      </c>
      <c r="H29" s="1"/>
      <c r="I29" s="1"/>
      <c r="J29" s="1"/>
      <c r="K29" s="1"/>
      <c r="L29" s="1"/>
      <c r="M29" s="1"/>
      <c r="N29" s="1"/>
      <c r="O29" s="1"/>
      <c r="P29" s="16">
        <f t="shared" si="3"/>
        <v>6236207.21</v>
      </c>
    </row>
    <row r="30" spans="1:16" x14ac:dyDescent="0.25">
      <c r="A30" s="40" t="s">
        <v>18</v>
      </c>
      <c r="B30" s="29">
        <f>350000+200000+200000+150543</f>
        <v>900543</v>
      </c>
      <c r="C30" s="9">
        <v>-500000</v>
      </c>
      <c r="D30" s="1">
        <v>91368.960000000006</v>
      </c>
      <c r="E30" s="1">
        <v>722260.89</v>
      </c>
      <c r="F30" s="1">
        <v>0</v>
      </c>
      <c r="G30" s="1">
        <v>0</v>
      </c>
      <c r="H30" s="1"/>
      <c r="I30" s="1"/>
      <c r="J30" s="1"/>
      <c r="K30" s="1"/>
      <c r="L30" s="1"/>
      <c r="M30" s="1"/>
      <c r="N30" s="1"/>
      <c r="O30" s="1"/>
      <c r="P30" s="16">
        <f t="shared" si="3"/>
        <v>813629.85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f>1500000-500000</f>
        <v>1000000</v>
      </c>
      <c r="D31" s="1">
        <v>569300.91</v>
      </c>
      <c r="E31" s="1">
        <v>24426</v>
      </c>
      <c r="F31" s="1">
        <v>2489118.5</v>
      </c>
      <c r="G31" s="1">
        <v>2040818.26</v>
      </c>
      <c r="H31" s="1"/>
      <c r="I31" s="1"/>
      <c r="J31" s="1"/>
      <c r="K31" s="1"/>
      <c r="L31" s="1"/>
      <c r="M31" s="1"/>
      <c r="N31" s="1"/>
      <c r="O31" s="1"/>
      <c r="P31" s="16">
        <f t="shared" si="3"/>
        <v>5123663.67</v>
      </c>
    </row>
    <row r="32" spans="1:16" x14ac:dyDescent="0.25">
      <c r="A32" s="40" t="s">
        <v>20</v>
      </c>
      <c r="B32" s="29">
        <f>32130265+85400000-9508725</f>
        <v>108021540</v>
      </c>
      <c r="C32" s="9">
        <v>-18000000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/>
      <c r="I32" s="1"/>
      <c r="J32" s="1"/>
      <c r="K32" s="1"/>
      <c r="L32" s="1"/>
      <c r="M32" s="1"/>
      <c r="N32" s="1"/>
      <c r="O32" s="1"/>
      <c r="P32" s="16">
        <f t="shared" si="3"/>
        <v>32078539.339999996</v>
      </c>
    </row>
    <row r="33" spans="1:16" x14ac:dyDescent="0.25">
      <c r="A33" s="40" t="s">
        <v>21</v>
      </c>
      <c r="B33" s="29">
        <f>2000000</f>
        <v>2000000</v>
      </c>
      <c r="C33" s="9">
        <v>0</v>
      </c>
      <c r="D33" s="1">
        <v>475239.95</v>
      </c>
      <c r="E33" s="1">
        <v>3951.06</v>
      </c>
      <c r="F33" s="1">
        <v>2004</v>
      </c>
      <c r="G33" s="1">
        <v>255116</v>
      </c>
      <c r="H33" s="1"/>
      <c r="I33" s="1"/>
      <c r="J33" s="1"/>
      <c r="K33" s="1"/>
      <c r="L33" s="1"/>
      <c r="M33" s="1"/>
      <c r="N33" s="1"/>
      <c r="O33" s="1"/>
      <c r="P33" s="16">
        <f t="shared" si="3"/>
        <v>736311.01</v>
      </c>
    </row>
    <row r="34" spans="1:16" x14ac:dyDescent="0.25">
      <c r="A34" s="40" t="s">
        <v>22</v>
      </c>
      <c r="B34" s="29">
        <f>150000+500000+426858</f>
        <v>1076858</v>
      </c>
      <c r="C34" s="9">
        <v>0</v>
      </c>
      <c r="D34" s="1">
        <v>140691.9</v>
      </c>
      <c r="E34" s="1">
        <v>12893.96</v>
      </c>
      <c r="F34" s="1">
        <v>260321.54</v>
      </c>
      <c r="G34" s="1">
        <v>0</v>
      </c>
      <c r="H34" s="1"/>
      <c r="I34" s="1"/>
      <c r="J34" s="1"/>
      <c r="K34" s="1"/>
      <c r="L34" s="1"/>
      <c r="M34" s="1"/>
      <c r="N34" s="1"/>
      <c r="O34" s="1"/>
      <c r="P34" s="16">
        <f t="shared" si="3"/>
        <v>413907.4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f>50000+10000000+8000000+100000</f>
        <v>18150000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/>
      <c r="I35" s="1"/>
      <c r="J35" s="1"/>
      <c r="K35" s="1"/>
      <c r="L35" s="1"/>
      <c r="M35" s="1"/>
      <c r="N35" s="1"/>
      <c r="O35" s="1"/>
      <c r="P35" s="16">
        <f t="shared" si="3"/>
        <v>27059036.129999999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>
        <v>0</v>
      </c>
      <c r="G36" s="1">
        <v>0</v>
      </c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2000000+1700000+8000000+4000000+5000000+4500000+2000000</f>
        <v>27200000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/>
      <c r="I37" s="1"/>
      <c r="J37" s="1"/>
      <c r="K37" s="1"/>
      <c r="L37" s="1"/>
      <c r="M37" s="1"/>
      <c r="N37" s="1"/>
      <c r="O37" s="1"/>
      <c r="P37" s="16">
        <f t="shared" si="3"/>
        <v>65705890.68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486000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/>
      <c r="I39" s="1"/>
      <c r="J39" s="1"/>
      <c r="K39" s="1"/>
      <c r="L39" s="1"/>
      <c r="M39" s="1"/>
      <c r="N39" s="1"/>
      <c r="O39" s="1"/>
      <c r="P39" s="16">
        <f t="shared" si="3"/>
        <v>486000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-19700000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7866684.3300000001</v>
      </c>
      <c r="G54" s="8">
        <f t="shared" si="9"/>
        <v>457840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8513324.3300000001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f>-1700000-1000000</f>
        <v>-2700000</v>
      </c>
      <c r="D55" s="1"/>
      <c r="E55" s="1">
        <v>0</v>
      </c>
      <c r="F55" s="1">
        <v>1908308.09</v>
      </c>
      <c r="G55" s="1">
        <v>59590</v>
      </c>
      <c r="H55" s="1"/>
      <c r="I55" s="1"/>
      <c r="J55" s="1"/>
      <c r="K55" s="1"/>
      <c r="L55" s="1"/>
      <c r="M55" s="1"/>
      <c r="N55" s="1"/>
      <c r="O55" s="1"/>
      <c r="P55" s="16">
        <f t="shared" si="8"/>
        <v>1967898.09</v>
      </c>
    </row>
    <row r="56" spans="1:16" x14ac:dyDescent="0.25">
      <c r="A56" s="40" t="s">
        <v>30</v>
      </c>
      <c r="B56" s="29">
        <f>500000+668530</f>
        <v>1168530</v>
      </c>
      <c r="C56" s="9">
        <v>0</v>
      </c>
      <c r="D56" s="1"/>
      <c r="E56" s="1">
        <v>0</v>
      </c>
      <c r="F56" s="1">
        <v>0</v>
      </c>
      <c r="G56" s="1">
        <v>0</v>
      </c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f>-2000000-1500000-5000000-1000000-500000</f>
        <v>-10000000</v>
      </c>
      <c r="D57" s="1"/>
      <c r="E57" s="1">
        <v>0</v>
      </c>
      <c r="F57" s="1">
        <v>4598041.58</v>
      </c>
      <c r="G57" s="1">
        <v>53100</v>
      </c>
      <c r="H57" s="1"/>
      <c r="I57" s="1"/>
      <c r="J57" s="1"/>
      <c r="K57" s="1"/>
      <c r="L57" s="1"/>
      <c r="M57" s="1"/>
      <c r="N57" s="1"/>
      <c r="O57" s="1"/>
      <c r="P57" s="16">
        <f t="shared" si="8"/>
        <v>4651141.58</v>
      </c>
    </row>
    <row r="58" spans="1:16" x14ac:dyDescent="0.25">
      <c r="A58" s="40" t="s">
        <v>32</v>
      </c>
      <c r="B58" s="29">
        <f>2727340+1000000+150000</f>
        <v>3877340</v>
      </c>
      <c r="C58" s="9">
        <f>-1000000-2000000</f>
        <v>-3000000</v>
      </c>
      <c r="D58" s="1"/>
      <c r="E58" s="1">
        <v>0</v>
      </c>
      <c r="F58" s="1">
        <v>91500.01</v>
      </c>
      <c r="G58" s="1">
        <v>345150</v>
      </c>
      <c r="H58" s="1"/>
      <c r="I58" s="1"/>
      <c r="J58" s="1"/>
      <c r="K58" s="1"/>
      <c r="L58" s="1"/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f>-2000000-1500000</f>
        <v>-3500000</v>
      </c>
      <c r="D59" s="1"/>
      <c r="E59" s="1">
        <v>188800</v>
      </c>
      <c r="F59" s="1">
        <v>1268834.6499999999</v>
      </c>
      <c r="G59" s="1">
        <v>0</v>
      </c>
      <c r="H59" s="1"/>
      <c r="I59" s="1"/>
      <c r="J59" s="1"/>
      <c r="K59" s="1"/>
      <c r="L59" s="1"/>
      <c r="M59" s="1"/>
      <c r="N59" s="1"/>
      <c r="O59" s="1"/>
      <c r="P59" s="16">
        <f t="shared" si="8"/>
        <v>1457634.65</v>
      </c>
    </row>
    <row r="60" spans="1:16" x14ac:dyDescent="0.25">
      <c r="A60" s="40" t="s">
        <v>52</v>
      </c>
      <c r="B60" s="29">
        <v>600000</v>
      </c>
      <c r="C60" s="9">
        <v>-500000</v>
      </c>
      <c r="D60" s="1"/>
      <c r="E60" s="1">
        <v>0</v>
      </c>
      <c r="F60" s="1"/>
      <c r="G60" s="1">
        <v>0</v>
      </c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>
        <v>0</v>
      </c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/>
      <c r="G62" s="1">
        <v>0</v>
      </c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1133085887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103189259.19</v>
      </c>
      <c r="G76" s="6">
        <f t="shared" si="17"/>
        <v>84072046.700000003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317116903.26999998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1133085887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103189259.19</v>
      </c>
      <c r="G88" s="41">
        <f t="shared" si="19"/>
        <v>84072046.700000003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317116903.26999998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ABRIL-2025 (OAI)</vt:lpstr>
      <vt:lpstr>'EJECUCION ABRIL-2025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2024-09-02T13:52:53Z</cp:lastPrinted>
  <dcterms:created xsi:type="dcterms:W3CDTF">2018-04-17T18:57:16Z</dcterms:created>
  <dcterms:modified xsi:type="dcterms:W3CDTF">2025-05-07T15:41:54Z</dcterms:modified>
</cp:coreProperties>
</file>