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055" windowHeight="5535"/>
  </bookViews>
  <sheets>
    <sheet name="EJECUCION ENERO-2023" sheetId="19" r:id="rId1"/>
  </sheets>
  <definedNames>
    <definedName name="_xlnm.Print_Area" localSheetId="0">'EJECUCION ENERO-2023'!$A$1:$Q$113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6" i="19" l="1"/>
  <c r="D88" i="19" s="1"/>
  <c r="D72" i="19"/>
  <c r="D69" i="19"/>
  <c r="D64" i="19"/>
  <c r="D54" i="19"/>
  <c r="D46" i="19"/>
  <c r="D38" i="19"/>
  <c r="D28" i="19"/>
  <c r="D18" i="19"/>
  <c r="D12" i="19"/>
  <c r="C12" i="19"/>
  <c r="E12" i="19" s="1"/>
  <c r="E63" i="19"/>
  <c r="E62" i="19"/>
  <c r="E61" i="19"/>
  <c r="E60" i="19"/>
  <c r="E59" i="19"/>
  <c r="E58" i="19"/>
  <c r="E57" i="19"/>
  <c r="E56" i="19"/>
  <c r="E55" i="19"/>
  <c r="E45" i="19"/>
  <c r="E44" i="19"/>
  <c r="E43" i="19"/>
  <c r="E42" i="19"/>
  <c r="E41" i="19"/>
  <c r="E40" i="19"/>
  <c r="E39" i="19"/>
  <c r="E37" i="19"/>
  <c r="E36" i="19"/>
  <c r="E35" i="19"/>
  <c r="E34" i="19"/>
  <c r="E33" i="19"/>
  <c r="E32" i="19"/>
  <c r="E31" i="19"/>
  <c r="E30" i="19"/>
  <c r="E29" i="19"/>
  <c r="E27" i="19"/>
  <c r="E26" i="19"/>
  <c r="E25" i="19"/>
  <c r="E24" i="19"/>
  <c r="E23" i="19"/>
  <c r="E22" i="19"/>
  <c r="E21" i="19"/>
  <c r="E20" i="19"/>
  <c r="E19" i="19"/>
  <c r="E17" i="19"/>
  <c r="E16" i="19"/>
  <c r="E15" i="19"/>
  <c r="E14" i="19"/>
  <c r="E13" i="19"/>
  <c r="C25" i="19"/>
  <c r="D11" i="19" l="1"/>
  <c r="C46" i="19"/>
  <c r="C69" i="19"/>
  <c r="C72" i="19"/>
  <c r="C64" i="19"/>
  <c r="C38" i="19"/>
  <c r="C18" i="19"/>
  <c r="C28" i="19"/>
  <c r="C54" i="19" l="1"/>
  <c r="C76" i="19" s="1"/>
  <c r="C88" i="19" s="1"/>
  <c r="C11" i="19" l="1"/>
  <c r="B54" i="19"/>
  <c r="B46" i="19"/>
  <c r="B38" i="19"/>
  <c r="B28" i="19"/>
  <c r="B18" i="19"/>
  <c r="B12" i="19"/>
  <c r="E86" i="19" l="1"/>
  <c r="B75" i="19" l="1"/>
  <c r="B74" i="19"/>
  <c r="B73" i="19"/>
  <c r="E72" i="19"/>
  <c r="B71" i="19"/>
  <c r="B70" i="19"/>
  <c r="E69" i="19"/>
  <c r="B68" i="19"/>
  <c r="B67" i="19"/>
  <c r="B66" i="19"/>
  <c r="E64" i="19"/>
  <c r="E54" i="19"/>
  <c r="E46" i="19"/>
  <c r="E38" i="19"/>
  <c r="E28" i="19" l="1"/>
  <c r="B72" i="19"/>
  <c r="E18" i="19"/>
  <c r="B69" i="19"/>
  <c r="E76" i="19" l="1"/>
  <c r="E88" i="19" s="1"/>
  <c r="B76" i="19"/>
  <c r="B88" i="19" s="1"/>
  <c r="B11" i="19"/>
  <c r="E11" i="19" s="1"/>
</calcChain>
</file>

<file path=xl/sharedStrings.xml><?xml version="1.0" encoding="utf-8"?>
<sst xmlns="http://schemas.openxmlformats.org/spreadsheetml/2006/main" count="99" uniqueCount="99">
  <si>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</si>
  <si>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</si>
  <si>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</si>
  <si>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</si>
  <si>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</si>
  <si>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</si>
  <si>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</si>
  <si>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</si>
  <si>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</si>
  <si>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</si>
  <si>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</si>
  <si>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</si>
  <si>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</si>
  <si>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</si>
  <si>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</si>
  <si>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</si>
  <si>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</si>
  <si>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</si>
  <si>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</si>
  <si>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</si>
  <si>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</si>
  <si>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</si>
  <si>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</si>
  <si>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</si>
  <si>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</si>
  <si>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</si>
  <si>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</si>
  <si>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</si>
  <si>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</si>
  <si>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</si>
  <si>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</si>
  <si>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</si>
  <si>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</si>
  <si>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</si>
  <si>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</si>
  <si>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</si>
  <si>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</si>
  <si>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</si>
  <si>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</si>
  <si>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</si>
  <si>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</si>
  <si>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</si>
  <si>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</si>
  <si>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</si>
  <si>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</si>
  <si>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</si>
  <si>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</si>
  <si>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</si>
  <si>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</si>
  <si>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</si>
  <si>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</si>
  <si>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</si>
  <si>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</si>
  <si>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</si>
  <si>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</si>
  <si>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</si>
  <si>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</si>
  <si>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</si>
  <si>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</si>
  <si>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</si>
  <si>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</si>
  <si>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</si>
  <si>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</si>
  <si>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</si>
  <si>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</si>
  <si>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</si>
  <si>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</si>
  <si>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</si>
  <si>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</si>
  <si>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</si>
  <si>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</si>
  <si>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</si>
  <si>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</si>
  <si>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</si>
  <si>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</si>
  <si>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</si>
  <si>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</si>
  <si>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Preparado por: Lic. Luis Onorio Gonzalez</t>
  </si>
  <si>
    <t>Encargado de Presupuesto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</si>
  <si>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</si>
  <si>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</si>
  <si>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</si>
  <si>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</si>
  <si>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</si>
  <si>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</si>
  <si>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</si>
  <si>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</si>
  <si>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</si>
  <si>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</si>
  <si>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</si>
  <si>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</si>
  <si>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>Ventas de Servicios</t>
  </si>
  <si>
    <t>Anticipos Financieros/Transferencias</t>
  </si>
  <si>
    <t>2.2.9 - SERVICIO DE ALIMENTACION</t>
  </si>
  <si>
    <t xml:space="preserve">                                                                                                   SERVICIO NACIONAL DE SALUD</t>
  </si>
  <si>
    <t xml:space="preserve">                                                                                                                         Presupuesto    2023</t>
  </si>
  <si>
    <t xml:space="preserve">       Verificado por:</t>
  </si>
  <si>
    <t xml:space="preserve">   Encargado de Contabilidad</t>
  </si>
  <si>
    <t xml:space="preserve"> Lic. Francisco Villabrille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</si>
</sst>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92">
    <xf numFmtId="0" fontId="0" fillId="0" borderId="0" xfId="0"/>
    <xf numFmtId="0" fontId="0" fillId="0" borderId="1" xfId="0" applyBorder="1"/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43" fontId="1" fillId="4" borderId="1" xfId="1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0" fillId="0" borderId="0" xfId="0" applyNumberFormat="1"/>
    <xf numFmtId="43" fontId="1" fillId="4" borderId="4" xfId="1" applyFont="1" applyFill="1" applyBorder="1"/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0" fontId="0" fillId="0" borderId="1" xfId="0" applyFont="1" applyBorder="1"/>
    <xf numFmtId="43" fontId="4" fillId="0" borderId="1" xfId="1" applyFont="1" applyBorder="1"/>
    <xf numFmtId="0" fontId="0" fillId="0" borderId="4" xfId="0" applyBorder="1"/>
    <xf numFmtId="0" fontId="0" fillId="0" borderId="3" xfId="0" applyFont="1" applyBorder="1"/>
    <xf numFmtId="0" fontId="0" fillId="0" borderId="3" xfId="0" applyBorder="1"/>
    <xf numFmtId="0" fontId="0" fillId="0" borderId="7" xfId="0" applyBorder="1"/>
    <xf numFmtId="0" fontId="0" fillId="0" borderId="7" xfId="0" applyFill="1" applyBorder="1"/>
    <xf numFmtId="0" fontId="8" fillId="0" borderId="2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0" fillId="0" borderId="3" xfId="0" applyFill="1" applyBorder="1"/>
    <xf numFmtId="0" fontId="0" fillId="0" borderId="4" xfId="0" applyFill="1" applyBorder="1"/>
    <xf numFmtId="43" fontId="1" fillId="0" borderId="1" xfId="1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1" fillId="0" borderId="8" xfId="1" applyFont="1" applyBorder="1" applyAlignment="1">
      <alignment horizontal="left" vertical="center" wrapText="1"/>
    </xf>
    <xf numFmtId="43" fontId="1" fillId="4" borderId="10" xfId="1" applyFont="1" applyFill="1" applyBorder="1" applyAlignment="1">
      <alignment wrapText="1"/>
    </xf>
    <xf numFmtId="43" fontId="1" fillId="2" borderId="10" xfId="1" applyFont="1" applyFill="1" applyBorder="1" applyAlignment="1">
      <alignment horizontal="center" vertical="center" wrapText="1"/>
    </xf>
    <xf numFmtId="164" fontId="1" fillId="0" borderId="10" xfId="0" applyNumberFormat="1" applyFont="1" applyBorder="1" applyAlignment="1">
      <alignment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43" fontId="1" fillId="0" borderId="0" xfId="1" applyFont="1" applyFill="1" applyBorder="1" applyAlignment="1">
      <alignment horizontal="left" vertical="center" wrapText="1"/>
    </xf>
    <xf numFmtId="43" fontId="1" fillId="0" borderId="0" xfId="0" applyNumberFormat="1" applyFont="1" applyFill="1" applyBorder="1"/>
    <xf numFmtId="43" fontId="1" fillId="0" borderId="0" xfId="1" applyFont="1" applyFill="1" applyBorder="1" applyAlignment="1">
      <alignment wrapText="1"/>
    </xf>
    <xf numFmtId="43" fontId="0" fillId="0" borderId="0" xfId="1" applyFont="1" applyFill="1" applyBorder="1" applyAlignment="1"/>
    <xf numFmtId="43" fontId="0" fillId="0" borderId="0" xfId="1" applyFont="1" applyFill="1" applyBorder="1" applyAlignment="1">
      <alignment vertical="center" wrapText="1"/>
    </xf>
    <xf numFmtId="43" fontId="0" fillId="0" borderId="0" xfId="0" applyNumberFormat="1" applyFill="1" applyBorder="1"/>
    <xf numFmtId="43" fontId="1" fillId="0" borderId="0" xfId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0" fillId="0" borderId="0" xfId="0" applyFill="1" applyBorder="1"/>
    <xf numFmtId="164" fontId="1" fillId="0" borderId="0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Border="1" applyAlignment="1">
      <alignment horizontal="center" vertical="center" wrapText="1"/>
    </xf>
    <xf numFmtId="43" fontId="1" fillId="4" borderId="9" xfId="1" applyFont="1" applyFill="1" applyBorder="1"/>
    <xf numFmtId="43" fontId="1" fillId="0" borderId="10" xfId="1" applyFont="1" applyBorder="1"/>
    <xf numFmtId="43" fontId="1" fillId="0" borderId="10" xfId="1" applyNumberFormat="1" applyFont="1" applyBorder="1"/>
    <xf numFmtId="43" fontId="1" fillId="4" borderId="10" xfId="1" applyFont="1" applyFill="1" applyBorder="1"/>
    <xf numFmtId="43" fontId="0" fillId="4" borderId="10" xfId="1" applyFont="1" applyFill="1" applyBorder="1"/>
    <xf numFmtId="0" fontId="2" fillId="3" borderId="12" xfId="0" applyFont="1" applyFill="1" applyBorder="1" applyAlignment="1">
      <alignment horizontal="center" vertical="center" wrapText="1"/>
    </xf>
    <xf numFmtId="43" fontId="4" fillId="0" borderId="10" xfId="1" applyFont="1" applyBorder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4" borderId="14" xfId="1" applyFont="1" applyFill="1" applyBorder="1" applyAlignment="1">
      <alignment wrapText="1"/>
    </xf>
    <xf numFmtId="43" fontId="1" fillId="4" borderId="15" xfId="1" applyFont="1" applyFill="1" applyBorder="1" applyAlignment="1">
      <alignment wrapText="1"/>
    </xf>
    <xf numFmtId="43" fontId="0" fillId="0" borderId="15" xfId="1" applyFont="1" applyBorder="1" applyAlignment="1">
      <alignment vertical="center" wrapText="1"/>
    </xf>
    <xf numFmtId="43" fontId="1" fillId="2" borderId="15" xfId="1" applyFont="1" applyFill="1" applyBorder="1" applyAlignment="1">
      <alignment horizontal="center" vertical="center" wrapText="1"/>
    </xf>
    <xf numFmtId="164" fontId="1" fillId="0" borderId="15" xfId="0" applyNumberFormat="1" applyFont="1" applyBorder="1" applyAlignment="1">
      <alignment vertical="center" wrapText="1"/>
    </xf>
    <xf numFmtId="164" fontId="0" fillId="0" borderId="15" xfId="0" applyNumberFormat="1" applyBorder="1" applyAlignment="1">
      <alignment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0" fillId="0" borderId="15" xfId="0" applyBorder="1"/>
    <xf numFmtId="43" fontId="1" fillId="3" borderId="16" xfId="0" applyNumberFormat="1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43" fontId="4" fillId="0" borderId="15" xfId="1" applyFont="1" applyBorder="1"/>
    <xf numFmtId="0" fontId="9" fillId="4" borderId="19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0" fillId="0" borderId="19" xfId="0" applyFont="1" applyBorder="1" applyAlignment="1"/>
    <xf numFmtId="0" fontId="1" fillId="3" borderId="20" xfId="0" applyFont="1" applyFill="1" applyBorder="1" applyAlignment="1">
      <alignment horizontal="left" vertical="center"/>
    </xf>
    <xf numFmtId="43" fontId="1" fillId="3" borderId="17" xfId="0" applyNumberFormat="1" applyFont="1" applyFill="1" applyBorder="1" applyAlignment="1">
      <alignment horizontal="center" vertical="center" wrapText="1"/>
    </xf>
    <xf numFmtId="43" fontId="1" fillId="3" borderId="21" xfId="0" applyNumberFormat="1" applyFont="1" applyFill="1" applyBorder="1" applyAlignment="1">
      <alignment horizontal="center" vertical="center" wrapText="1"/>
    </xf>
    <xf numFmtId="43" fontId="0" fillId="3" borderId="17" xfId="1" applyFont="1" applyFill="1" applyBorder="1" applyAlignment="1">
      <alignment horizontal="center" vertical="center" wrapText="1"/>
    </xf>
    <xf numFmtId="0" fontId="8" fillId="0" borderId="0" xfId="2" applyFont="1" applyBorder="1"/>
    <xf numFmtId="43" fontId="1" fillId="0" borderId="17" xfId="1" applyFont="1" applyBorder="1" applyAlignment="1">
      <alignment horizontal="left" vertical="center" wrapText="1"/>
    </xf>
    <xf numFmtId="0" fontId="8" fillId="0" borderId="0" xfId="2" applyFont="1" applyBorder="1" applyAlignment="1">
      <alignment horizontal="center"/>
    </xf>
    <xf numFmtId="0" fontId="6" fillId="0" borderId="0" xfId="2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/>
    <cellStyle name="Millares 2 4" xfId="5"/>
    <cellStyle name="Normal" xfId="0" builtinId="0"/>
    <cellStyle name="Normal 10" xfId="8"/>
    <cellStyle name="Normal 11" xfId="10"/>
    <cellStyle name="Normal 12 3" xfId="11"/>
    <cellStyle name="Normal 17" xfId="6"/>
    <cellStyle name="Normal 2 2" xfId="2"/>
    <cellStyle name="Normal 2 4" xfId="7"/>
    <cellStyle name="Normal 5" xfId="13"/>
    <cellStyle name="Normal 9" xfId="9"/>
    <cellStyle name="Normal 9 2 2" xfId="1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143047</xdr:rowOff>
    </xdr:from>
    <xdr:to>
      <xdr:col>0</xdr:col>
      <xdr:colOff>2533650</xdr:colOff>
      <xdr:row>5</xdr:row>
      <xdr:rowOff>9525</xdr:rowOff>
    </xdr:to>
    <xdr:pic>
      <xdr:nvPicPr>
        <xdr:cNvPr id="4" name="Imagen 1">
          <a:extLst>
            <a:ext uri="{FF2B5EF4-FFF2-40B4-BE49-F238E27FC236}">
              <a16:creationId xmlns="" xmlns:a16="http://schemas.microsoft.com/office/drawing/2014/main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81172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3248025</xdr:colOff>
      <xdr:row>1</xdr:row>
      <xdr:rowOff>104775</xdr:rowOff>
    </xdr:from>
    <xdr:to>
      <xdr:col>2</xdr:col>
      <xdr:colOff>895350</xdr:colOff>
      <xdr:row>4</xdr:row>
      <xdr:rowOff>220135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34290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200025</xdr:colOff>
      <xdr:row>101</xdr:row>
      <xdr:rowOff>9525</xdr:rowOff>
    </xdr:from>
    <xdr:to>
      <xdr:col>4</xdr:col>
      <xdr:colOff>1295400</xdr:colOff>
      <xdr:row>105</xdr:row>
      <xdr:rowOff>104775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9001125" y="200691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295275</xdr:colOff>
      <xdr:row>103</xdr:row>
      <xdr:rowOff>123826</xdr:rowOff>
    </xdr:from>
    <xdr:to>
      <xdr:col>0</xdr:col>
      <xdr:colOff>3600450</xdr:colOff>
      <xdr:row>106</xdr:row>
      <xdr:rowOff>28576</xdr:rowOff>
    </xdr:to>
    <xdr:pic>
      <xdr:nvPicPr>
        <xdr:cNvPr id="9" name="Imagen 8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564476"/>
          <a:ext cx="3305175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419114</xdr:colOff>
      <xdr:row>96</xdr:row>
      <xdr:rowOff>66675</xdr:rowOff>
    </xdr:from>
    <xdr:to>
      <xdr:col>2</xdr:col>
      <xdr:colOff>766459</xdr:colOff>
      <xdr:row>106</xdr:row>
      <xdr:rowOff>142240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598366" y="19080798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tabSelected="1" topLeftCell="A17" workbookViewId="0">
      <selection activeCell="D101" sqref="D101"/>
    </sheetView>
  </sheetViews>
  <sheetFormatPr baseColWidth="10" defaultRowHeight="15" x14ac:dyDescent="0.25"/>
  <cols>
    <col min="1" max="1" width="61.28515625" customWidth="1"/>
    <col min="2" max="2" width="27.28515625" customWidth="1"/>
    <col min="3" max="4" width="21.7109375" customWidth="1"/>
    <col min="5" max="5" width="26.85546875" customWidth="1"/>
    <col min="6" max="6" width="14.42578125" customWidth="1"/>
    <col min="7" max="8" width="14.5703125" customWidth="1"/>
    <col min="9" max="9" width="13.5703125" customWidth="1"/>
    <col min="10" max="10" width="13.85546875" customWidth="1"/>
    <col min="11" max="11" width="14.5703125" customWidth="1"/>
    <col min="12" max="12" width="14.28515625" customWidth="1"/>
    <col min="13" max="14" width="14.42578125" customWidth="1"/>
    <col min="15" max="15" width="16.5703125" customWidth="1"/>
    <col min="16" max="16" width="17.28515625" customWidth="1"/>
    <col min="17" max="17" width="17.140625" customWidth="1"/>
    <col min="18" max="18" width="15.140625" bestFit="1" customWidth="1"/>
  </cols>
  <sheetData>
    <row r="1" spans="1:17" ht="18.75" x14ac:dyDescent="0.25">
      <c r="A1" s="88" t="s">
        <v>94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7" ht="18.75" x14ac:dyDescent="0.25">
      <c r="A2" s="10"/>
      <c r="B2" s="10"/>
      <c r="C2" s="11"/>
      <c r="D2" s="31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7" ht="18.75" x14ac:dyDescent="0.25">
      <c r="A3" s="10"/>
      <c r="B3" s="30"/>
      <c r="C3" s="11"/>
      <c r="D3" s="31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7" ht="18.75" x14ac:dyDescent="0.25">
      <c r="A4" s="10"/>
      <c r="B4" s="10"/>
      <c r="C4" s="1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7" ht="18.75" x14ac:dyDescent="0.2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</row>
    <row r="6" spans="1:17" ht="18.75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spans="1:17" ht="15.75" x14ac:dyDescent="0.25">
      <c r="A7" s="90" t="s">
        <v>95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1:17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</row>
    <row r="9" spans="1:17" ht="15.75" thickBot="1" x14ac:dyDescent="0.3"/>
    <row r="10" spans="1:17" ht="54" customHeight="1" thickBot="1" x14ac:dyDescent="0.3">
      <c r="A10" s="58" t="s">
        <v>0</v>
      </c>
      <c r="B10" s="59" t="s">
        <v>92</v>
      </c>
      <c r="C10" s="60" t="s">
        <v>91</v>
      </c>
      <c r="D10" s="56" t="s">
        <v>80</v>
      </c>
      <c r="E10" s="61" t="s">
        <v>79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9"/>
    </row>
    <row r="11" spans="1:17" ht="15.75" thickBot="1" x14ac:dyDescent="0.3">
      <c r="A11" s="14" t="s">
        <v>1</v>
      </c>
      <c r="B11" s="15">
        <f t="shared" ref="B11:D11" si="0">B12+B18+B28+B38+B46+B54+B64+B69+B72</f>
        <v>672474212</v>
      </c>
      <c r="C11" s="32">
        <f t="shared" si="0"/>
        <v>1475602390</v>
      </c>
      <c r="D11" s="85">
        <f t="shared" si="0"/>
        <v>0</v>
      </c>
      <c r="E11" s="62">
        <f>B11+C11</f>
        <v>2148076602</v>
      </c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</row>
    <row r="12" spans="1:17" x14ac:dyDescent="0.25">
      <c r="A12" s="72" t="s">
        <v>2</v>
      </c>
      <c r="B12" s="13">
        <f>B13+B14+B15+B16+B17</f>
        <v>314166380</v>
      </c>
      <c r="C12" s="51">
        <f>C13+C14+C15+C16+C17</f>
        <v>461188264</v>
      </c>
      <c r="D12" s="51">
        <f>D13+D14+D15+D16+D17</f>
        <v>0</v>
      </c>
      <c r="E12" s="63">
        <f>B12+C12</f>
        <v>775354644</v>
      </c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1"/>
    </row>
    <row r="13" spans="1:17" x14ac:dyDescent="0.25">
      <c r="A13" s="73" t="s">
        <v>3</v>
      </c>
      <c r="B13" s="17">
        <v>273678431</v>
      </c>
      <c r="C13" s="52">
        <v>178174227</v>
      </c>
      <c r="D13" s="7"/>
      <c r="E13" s="74">
        <f>B13+C13</f>
        <v>451852658</v>
      </c>
      <c r="F13" s="43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5"/>
    </row>
    <row r="14" spans="1:17" x14ac:dyDescent="0.25">
      <c r="A14" s="73" t="s">
        <v>4</v>
      </c>
      <c r="B14" s="17">
        <v>6376956</v>
      </c>
      <c r="C14" s="53">
        <v>259670162</v>
      </c>
      <c r="D14" s="29"/>
      <c r="E14" s="74">
        <f t="shared" ref="E14:E17" si="1">B14+C14</f>
        <v>266047118</v>
      </c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5"/>
    </row>
    <row r="15" spans="1:17" x14ac:dyDescent="0.25">
      <c r="A15" s="73" t="s">
        <v>36</v>
      </c>
      <c r="B15" s="17">
        <v>0</v>
      </c>
      <c r="C15" s="52"/>
      <c r="D15" s="7"/>
      <c r="E15" s="74">
        <f t="shared" si="1"/>
        <v>0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5"/>
    </row>
    <row r="16" spans="1:17" x14ac:dyDescent="0.25">
      <c r="A16" s="73" t="s">
        <v>5</v>
      </c>
      <c r="B16" s="17">
        <v>0</v>
      </c>
      <c r="C16" s="52">
        <v>774792</v>
      </c>
      <c r="D16" s="7"/>
      <c r="E16" s="74">
        <f t="shared" si="1"/>
        <v>774792</v>
      </c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5"/>
    </row>
    <row r="17" spans="1:17" x14ac:dyDescent="0.25">
      <c r="A17" s="73" t="s">
        <v>6</v>
      </c>
      <c r="B17" s="17">
        <v>34110993</v>
      </c>
      <c r="C17" s="52">
        <v>22569083</v>
      </c>
      <c r="D17" s="7"/>
      <c r="E17" s="74">
        <f t="shared" si="1"/>
        <v>56680076</v>
      </c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5"/>
    </row>
    <row r="18" spans="1:17" x14ac:dyDescent="0.25">
      <c r="A18" s="75" t="s">
        <v>7</v>
      </c>
      <c r="B18" s="9">
        <f>B19+B20+B21+B22+B23+B24+B25+B26+B27</f>
        <v>30795732</v>
      </c>
      <c r="C18" s="33">
        <f>C19+C20+C21+C22+C23+C24+C25+C26+C27</f>
        <v>190237079</v>
      </c>
      <c r="D18" s="6">
        <f>D19+D20+D21+D22+D23+D24+D25+D26+D27</f>
        <v>0</v>
      </c>
      <c r="E18" s="64">
        <f>SUM(E19:E27)</f>
        <v>221032811</v>
      </c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1"/>
    </row>
    <row r="19" spans="1:17" x14ac:dyDescent="0.25">
      <c r="A19" s="73" t="s">
        <v>8</v>
      </c>
      <c r="B19" s="17">
        <v>0</v>
      </c>
      <c r="C19" s="57">
        <v>54851509</v>
      </c>
      <c r="D19" s="17"/>
      <c r="E19" s="65">
        <f>B19+C19</f>
        <v>54851509</v>
      </c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5"/>
    </row>
    <row r="20" spans="1:17" x14ac:dyDescent="0.25">
      <c r="A20" s="73" t="s">
        <v>9</v>
      </c>
      <c r="B20" s="17">
        <v>0</v>
      </c>
      <c r="C20" s="57">
        <v>906500</v>
      </c>
      <c r="D20" s="17"/>
      <c r="E20" s="65">
        <f t="shared" ref="E20:E27" si="2">B20+C20</f>
        <v>906500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5"/>
    </row>
    <row r="21" spans="1:17" x14ac:dyDescent="0.25">
      <c r="A21" s="73" t="s">
        <v>10</v>
      </c>
      <c r="B21" s="17">
        <v>0</v>
      </c>
      <c r="C21" s="57">
        <v>10433472</v>
      </c>
      <c r="D21" s="17"/>
      <c r="E21" s="65">
        <f t="shared" si="2"/>
        <v>10433472</v>
      </c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5"/>
    </row>
    <row r="22" spans="1:17" x14ac:dyDescent="0.25">
      <c r="A22" s="73" t="s">
        <v>11</v>
      </c>
      <c r="B22" s="17">
        <v>0</v>
      </c>
      <c r="C22" s="57">
        <v>1753937</v>
      </c>
      <c r="D22" s="17"/>
      <c r="E22" s="65">
        <f t="shared" si="2"/>
        <v>1753937</v>
      </c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5"/>
    </row>
    <row r="23" spans="1:17" x14ac:dyDescent="0.25">
      <c r="A23" s="73" t="s">
        <v>12</v>
      </c>
      <c r="B23" s="17">
        <v>0</v>
      </c>
      <c r="C23" s="57">
        <v>8590657</v>
      </c>
      <c r="D23" s="17"/>
      <c r="E23" s="65">
        <f t="shared" si="2"/>
        <v>8590657</v>
      </c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5"/>
    </row>
    <row r="24" spans="1:17" x14ac:dyDescent="0.25">
      <c r="A24" s="73" t="s">
        <v>13</v>
      </c>
      <c r="B24" s="17">
        <v>0</v>
      </c>
      <c r="C24" s="57">
        <v>22572455</v>
      </c>
      <c r="D24" s="17"/>
      <c r="E24" s="65">
        <f t="shared" si="2"/>
        <v>22572455</v>
      </c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5"/>
    </row>
    <row r="25" spans="1:17" x14ac:dyDescent="0.25">
      <c r="A25" s="73" t="s">
        <v>14</v>
      </c>
      <c r="B25" s="17">
        <v>30795732</v>
      </c>
      <c r="C25" s="57">
        <f>57930053</f>
        <v>57930053</v>
      </c>
      <c r="D25" s="17"/>
      <c r="E25" s="65">
        <f t="shared" si="2"/>
        <v>88725785</v>
      </c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5"/>
    </row>
    <row r="26" spans="1:17" x14ac:dyDescent="0.25">
      <c r="A26" s="73" t="s">
        <v>15</v>
      </c>
      <c r="B26" s="17">
        <v>0</v>
      </c>
      <c r="C26" s="57">
        <v>21698496</v>
      </c>
      <c r="D26" s="17"/>
      <c r="E26" s="65">
        <f t="shared" si="2"/>
        <v>21698496</v>
      </c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5"/>
    </row>
    <row r="27" spans="1:17" x14ac:dyDescent="0.25">
      <c r="A27" s="73" t="s">
        <v>93</v>
      </c>
      <c r="B27" s="17">
        <v>0</v>
      </c>
      <c r="C27" s="57">
        <v>11500000</v>
      </c>
      <c r="D27" s="17"/>
      <c r="E27" s="65">
        <f t="shared" si="2"/>
        <v>11500000</v>
      </c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5"/>
    </row>
    <row r="28" spans="1:17" x14ac:dyDescent="0.25">
      <c r="A28" s="75" t="s">
        <v>16</v>
      </c>
      <c r="B28" s="9">
        <f>B29+B30+B31+B32+B33+B34+B35+B36+B37</f>
        <v>251528100</v>
      </c>
      <c r="C28" s="33">
        <f>C29+C30+C31+C32+C33+C34+C35+C36+C37</f>
        <v>645476239</v>
      </c>
      <c r="D28" s="6">
        <f>D29+D30+D31+D32+D33+D34+D35+D36+D37</f>
        <v>0</v>
      </c>
      <c r="E28" s="64">
        <f>SUM(E29:E37)</f>
        <v>897004339</v>
      </c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1"/>
    </row>
    <row r="29" spans="1:17" x14ac:dyDescent="0.25">
      <c r="A29" s="73" t="s">
        <v>17</v>
      </c>
      <c r="B29" s="17">
        <v>0</v>
      </c>
      <c r="C29" s="57">
        <v>25491526</v>
      </c>
      <c r="D29" s="17"/>
      <c r="E29" s="65">
        <f>B29+C29</f>
        <v>25491526</v>
      </c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5"/>
    </row>
    <row r="30" spans="1:17" x14ac:dyDescent="0.25">
      <c r="A30" s="73" t="s">
        <v>18</v>
      </c>
      <c r="B30" s="17">
        <v>0</v>
      </c>
      <c r="C30" s="57">
        <v>11500543</v>
      </c>
      <c r="D30" s="17"/>
      <c r="E30" s="65">
        <f t="shared" ref="E30:E37" si="3">B30+C30</f>
        <v>11500543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5"/>
    </row>
    <row r="31" spans="1:17" x14ac:dyDescent="0.25">
      <c r="A31" s="73" t="s">
        <v>19</v>
      </c>
      <c r="B31" s="17">
        <v>0</v>
      </c>
      <c r="C31" s="57">
        <v>9287580</v>
      </c>
      <c r="D31" s="17"/>
      <c r="E31" s="65">
        <f t="shared" si="3"/>
        <v>9287580</v>
      </c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5"/>
    </row>
    <row r="32" spans="1:17" x14ac:dyDescent="0.25">
      <c r="A32" s="73" t="s">
        <v>20</v>
      </c>
      <c r="B32" s="17">
        <v>130564050</v>
      </c>
      <c r="C32" s="57">
        <v>170346050</v>
      </c>
      <c r="D32" s="17"/>
      <c r="E32" s="65">
        <f t="shared" si="3"/>
        <v>300910100</v>
      </c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5"/>
    </row>
    <row r="33" spans="1:17" x14ac:dyDescent="0.25">
      <c r="A33" s="73" t="s">
        <v>21</v>
      </c>
      <c r="B33" s="17">
        <v>0</v>
      </c>
      <c r="C33" s="57">
        <v>4818424</v>
      </c>
      <c r="D33" s="17"/>
      <c r="E33" s="65">
        <f t="shared" si="3"/>
        <v>4818424</v>
      </c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5"/>
    </row>
    <row r="34" spans="1:17" x14ac:dyDescent="0.25">
      <c r="A34" s="73" t="s">
        <v>22</v>
      </c>
      <c r="B34" s="17">
        <v>0</v>
      </c>
      <c r="C34" s="57">
        <v>3072158</v>
      </c>
      <c r="D34" s="17"/>
      <c r="E34" s="65">
        <f t="shared" si="3"/>
        <v>3072158</v>
      </c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5"/>
    </row>
    <row r="35" spans="1:17" x14ac:dyDescent="0.25">
      <c r="A35" s="73" t="s">
        <v>23</v>
      </c>
      <c r="B35" s="17">
        <v>0</v>
      </c>
      <c r="C35" s="57">
        <v>119301280</v>
      </c>
      <c r="D35" s="17"/>
      <c r="E35" s="65">
        <f t="shared" si="3"/>
        <v>119301280</v>
      </c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5"/>
    </row>
    <row r="36" spans="1:17" x14ac:dyDescent="0.25">
      <c r="A36" s="73" t="s">
        <v>37</v>
      </c>
      <c r="B36" s="17">
        <v>0</v>
      </c>
      <c r="C36" s="57">
        <v>0</v>
      </c>
      <c r="D36" s="17"/>
      <c r="E36" s="65">
        <f t="shared" si="3"/>
        <v>0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5"/>
    </row>
    <row r="37" spans="1:17" x14ac:dyDescent="0.25">
      <c r="A37" s="73" t="s">
        <v>24</v>
      </c>
      <c r="B37" s="17">
        <v>120964050</v>
      </c>
      <c r="C37" s="57">
        <v>301658678</v>
      </c>
      <c r="D37" s="17"/>
      <c r="E37" s="65">
        <f t="shared" si="3"/>
        <v>422622728</v>
      </c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5"/>
    </row>
    <row r="38" spans="1:17" x14ac:dyDescent="0.25">
      <c r="A38" s="75" t="s">
        <v>25</v>
      </c>
      <c r="B38" s="9">
        <f>B39+B40+B41+B42+B43+B44+B45</f>
        <v>0</v>
      </c>
      <c r="C38" s="54">
        <f>C39+C40+C41+C42+C43+C44+C45</f>
        <v>1536300</v>
      </c>
      <c r="D38" s="9">
        <f>D39+D40+D41+D42+D43+D44+D45</f>
        <v>0</v>
      </c>
      <c r="E38" s="64">
        <f>SUM(E39:E45)</f>
        <v>1536300</v>
      </c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1"/>
    </row>
    <row r="39" spans="1:17" x14ac:dyDescent="0.25">
      <c r="A39" s="73" t="s">
        <v>26</v>
      </c>
      <c r="B39" s="17">
        <v>0</v>
      </c>
      <c r="C39" s="57">
        <v>250000</v>
      </c>
      <c r="D39" s="17"/>
      <c r="E39" s="65">
        <f>B39+C39</f>
        <v>250000</v>
      </c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5"/>
    </row>
    <row r="40" spans="1:17" x14ac:dyDescent="0.25">
      <c r="A40" s="73" t="s">
        <v>38</v>
      </c>
      <c r="B40" s="17">
        <v>0</v>
      </c>
      <c r="C40" s="52"/>
      <c r="D40" s="7"/>
      <c r="E40" s="65">
        <f t="shared" ref="E40:E45" si="4">B40+C40</f>
        <v>0</v>
      </c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5"/>
    </row>
    <row r="41" spans="1:17" x14ac:dyDescent="0.25">
      <c r="A41" s="73" t="s">
        <v>39</v>
      </c>
      <c r="B41" s="17">
        <v>0</v>
      </c>
      <c r="C41" s="52"/>
      <c r="D41" s="7"/>
      <c r="E41" s="65">
        <f t="shared" si="4"/>
        <v>0</v>
      </c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5"/>
    </row>
    <row r="42" spans="1:17" x14ac:dyDescent="0.25">
      <c r="A42" s="73" t="s">
        <v>40</v>
      </c>
      <c r="B42" s="17">
        <v>0</v>
      </c>
      <c r="C42" s="52"/>
      <c r="D42" s="7"/>
      <c r="E42" s="65">
        <f t="shared" si="4"/>
        <v>0</v>
      </c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5"/>
    </row>
    <row r="43" spans="1:17" x14ac:dyDescent="0.25">
      <c r="A43" s="73" t="s">
        <v>41</v>
      </c>
      <c r="B43" s="17">
        <v>0</v>
      </c>
      <c r="C43" s="57">
        <v>1286300</v>
      </c>
      <c r="D43" s="17"/>
      <c r="E43" s="65">
        <f t="shared" si="4"/>
        <v>1286300</v>
      </c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5"/>
    </row>
    <row r="44" spans="1:17" x14ac:dyDescent="0.25">
      <c r="A44" s="73" t="s">
        <v>27</v>
      </c>
      <c r="B44" s="17">
        <v>0</v>
      </c>
      <c r="C44" s="52"/>
      <c r="D44" s="7"/>
      <c r="E44" s="65">
        <f t="shared" si="4"/>
        <v>0</v>
      </c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5"/>
    </row>
    <row r="45" spans="1:17" x14ac:dyDescent="0.25">
      <c r="A45" s="73" t="s">
        <v>42</v>
      </c>
      <c r="B45" s="17">
        <v>0</v>
      </c>
      <c r="C45" s="52"/>
      <c r="D45" s="7"/>
      <c r="E45" s="65">
        <f t="shared" si="4"/>
        <v>0</v>
      </c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5"/>
    </row>
    <row r="46" spans="1:17" x14ac:dyDescent="0.25">
      <c r="A46" s="75" t="s">
        <v>43</v>
      </c>
      <c r="B46" s="9">
        <f>B47+B48+B49+B50+B51+B52+B53</f>
        <v>0</v>
      </c>
      <c r="C46" s="55">
        <f>C47+C48+C49+C50+C51+C52+C53</f>
        <v>0</v>
      </c>
      <c r="D46" s="5">
        <f>D47+D48+D49+D50+D51+D52+D53</f>
        <v>0</v>
      </c>
      <c r="E46" s="64">
        <f>SUM(E47:E53)</f>
        <v>0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1"/>
    </row>
    <row r="47" spans="1:17" x14ac:dyDescent="0.25">
      <c r="A47" s="73" t="s">
        <v>44</v>
      </c>
      <c r="B47" s="17"/>
      <c r="C47" s="52"/>
      <c r="D47" s="7"/>
      <c r="E47" s="65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5"/>
    </row>
    <row r="48" spans="1:17" x14ac:dyDescent="0.25">
      <c r="A48" s="73" t="s">
        <v>45</v>
      </c>
      <c r="B48" s="17"/>
      <c r="C48" s="52"/>
      <c r="D48" s="7"/>
      <c r="E48" s="65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5"/>
    </row>
    <row r="49" spans="1:17" x14ac:dyDescent="0.25">
      <c r="A49" s="73" t="s">
        <v>46</v>
      </c>
      <c r="B49" s="17"/>
      <c r="C49" s="52"/>
      <c r="D49" s="7"/>
      <c r="E49" s="65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5"/>
    </row>
    <row r="50" spans="1:17" x14ac:dyDescent="0.25">
      <c r="A50" s="73" t="s">
        <v>47</v>
      </c>
      <c r="B50" s="17"/>
      <c r="C50" s="52"/>
      <c r="D50" s="7"/>
      <c r="E50" s="65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5"/>
    </row>
    <row r="51" spans="1:17" x14ac:dyDescent="0.25">
      <c r="A51" s="73" t="s">
        <v>48</v>
      </c>
      <c r="B51" s="17"/>
      <c r="C51" s="52"/>
      <c r="D51" s="7"/>
      <c r="E51" s="65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5"/>
    </row>
    <row r="52" spans="1:17" x14ac:dyDescent="0.25">
      <c r="A52" s="73" t="s">
        <v>49</v>
      </c>
      <c r="B52" s="17"/>
      <c r="C52" s="52"/>
      <c r="D52" s="7"/>
      <c r="E52" s="65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5"/>
    </row>
    <row r="53" spans="1:17" x14ac:dyDescent="0.25">
      <c r="A53" s="73" t="s">
        <v>50</v>
      </c>
      <c r="B53" s="17"/>
      <c r="C53" s="52"/>
      <c r="D53" s="7"/>
      <c r="E53" s="65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5"/>
    </row>
    <row r="54" spans="1:17" x14ac:dyDescent="0.25">
      <c r="A54" s="75" t="s">
        <v>28</v>
      </c>
      <c r="B54" s="9">
        <f>B55+B56+B57+B58+B59+B60+B61+B62+B63</f>
        <v>75984000</v>
      </c>
      <c r="C54" s="54">
        <f>C55+C56+C57+C58+C59+C60+C61+C62+C63</f>
        <v>177164508</v>
      </c>
      <c r="D54" s="9">
        <f>D55+D56+D57+D58+D59+D60+D61+D62+D63</f>
        <v>0</v>
      </c>
      <c r="E54" s="64">
        <f>SUM(E55:E63)</f>
        <v>253148508</v>
      </c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1"/>
    </row>
    <row r="55" spans="1:17" x14ac:dyDescent="0.25">
      <c r="A55" s="73" t="s">
        <v>29</v>
      </c>
      <c r="B55" s="17">
        <v>0</v>
      </c>
      <c r="C55" s="57">
        <v>27377495</v>
      </c>
      <c r="D55" s="17"/>
      <c r="E55" s="65">
        <f>B55+C55</f>
        <v>27377495</v>
      </c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5"/>
    </row>
    <row r="56" spans="1:17" x14ac:dyDescent="0.25">
      <c r="A56" s="73" t="s">
        <v>30</v>
      </c>
      <c r="B56" s="17">
        <v>0</v>
      </c>
      <c r="C56" s="57">
        <v>10668530</v>
      </c>
      <c r="D56" s="17"/>
      <c r="E56" s="65">
        <f t="shared" ref="E56:E63" si="5">B56+C56</f>
        <v>10668530</v>
      </c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5"/>
    </row>
    <row r="57" spans="1:17" x14ac:dyDescent="0.25">
      <c r="A57" s="73" t="s">
        <v>31</v>
      </c>
      <c r="B57" s="17">
        <v>75984000</v>
      </c>
      <c r="C57" s="57">
        <v>98876977</v>
      </c>
      <c r="D57" s="17"/>
      <c r="E57" s="65">
        <f t="shared" si="5"/>
        <v>174860977</v>
      </c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5"/>
    </row>
    <row r="58" spans="1:17" x14ac:dyDescent="0.25">
      <c r="A58" s="73" t="s">
        <v>32</v>
      </c>
      <c r="B58" s="17">
        <v>0</v>
      </c>
      <c r="C58" s="57">
        <v>10227340</v>
      </c>
      <c r="D58" s="17"/>
      <c r="E58" s="65">
        <f t="shared" si="5"/>
        <v>10227340</v>
      </c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5"/>
    </row>
    <row r="59" spans="1:17" x14ac:dyDescent="0.25">
      <c r="A59" s="73" t="s">
        <v>33</v>
      </c>
      <c r="B59" s="17">
        <v>0</v>
      </c>
      <c r="C59" s="57">
        <v>19414166</v>
      </c>
      <c r="D59" s="17"/>
      <c r="E59" s="65">
        <f t="shared" si="5"/>
        <v>19414166</v>
      </c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5"/>
    </row>
    <row r="60" spans="1:17" x14ac:dyDescent="0.25">
      <c r="A60" s="73" t="s">
        <v>51</v>
      </c>
      <c r="B60" s="17">
        <v>0</v>
      </c>
      <c r="C60" s="57">
        <v>600000</v>
      </c>
      <c r="D60" s="17"/>
      <c r="E60" s="65">
        <f t="shared" si="5"/>
        <v>600000</v>
      </c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5"/>
    </row>
    <row r="61" spans="1:17" x14ac:dyDescent="0.25">
      <c r="A61" s="73" t="s">
        <v>52</v>
      </c>
      <c r="B61" s="17">
        <v>0</v>
      </c>
      <c r="C61" s="57">
        <v>0</v>
      </c>
      <c r="D61" s="17"/>
      <c r="E61" s="65">
        <f t="shared" si="5"/>
        <v>0</v>
      </c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5"/>
    </row>
    <row r="62" spans="1:17" x14ac:dyDescent="0.25">
      <c r="A62" s="73" t="s">
        <v>34</v>
      </c>
      <c r="B62" s="17">
        <v>0</v>
      </c>
      <c r="C62" s="57">
        <v>0</v>
      </c>
      <c r="D62" s="17"/>
      <c r="E62" s="65">
        <f t="shared" si="5"/>
        <v>0</v>
      </c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5"/>
    </row>
    <row r="63" spans="1:17" x14ac:dyDescent="0.25">
      <c r="A63" s="73" t="s">
        <v>53</v>
      </c>
      <c r="B63" s="17">
        <v>0</v>
      </c>
      <c r="C63" s="57">
        <v>10000000</v>
      </c>
      <c r="D63" s="17"/>
      <c r="E63" s="65">
        <f t="shared" si="5"/>
        <v>10000000</v>
      </c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5"/>
    </row>
    <row r="64" spans="1:17" x14ac:dyDescent="0.25">
      <c r="A64" s="75" t="s">
        <v>54</v>
      </c>
      <c r="B64" s="5"/>
      <c r="C64" s="55">
        <f>C65+C66+C67+C68</f>
        <v>0</v>
      </c>
      <c r="D64" s="5">
        <f>D65+D66+D67+D68</f>
        <v>0</v>
      </c>
      <c r="E64" s="64">
        <f>SUM(E65:E68)</f>
        <v>0</v>
      </c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1"/>
    </row>
    <row r="65" spans="1:18" x14ac:dyDescent="0.25">
      <c r="A65" s="73" t="s">
        <v>55</v>
      </c>
      <c r="B65" s="7"/>
      <c r="C65" s="52"/>
      <c r="D65" s="7"/>
      <c r="E65" s="65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5"/>
    </row>
    <row r="66" spans="1:18" x14ac:dyDescent="0.25">
      <c r="A66" s="73" t="s">
        <v>56</v>
      </c>
      <c r="B66" s="7">
        <f t="shared" ref="B66:B68" si="6">SUM(E66:P66)</f>
        <v>0</v>
      </c>
      <c r="C66" s="52"/>
      <c r="D66" s="7"/>
      <c r="E66" s="65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5"/>
    </row>
    <row r="67" spans="1:18" x14ac:dyDescent="0.25">
      <c r="A67" s="73" t="s">
        <v>57</v>
      </c>
      <c r="B67" s="7">
        <f t="shared" si="6"/>
        <v>0</v>
      </c>
      <c r="C67" s="52"/>
      <c r="D67" s="7"/>
      <c r="E67" s="65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5"/>
    </row>
    <row r="68" spans="1:18" x14ac:dyDescent="0.25">
      <c r="A68" s="73" t="s">
        <v>58</v>
      </c>
      <c r="B68" s="7">
        <f t="shared" si="6"/>
        <v>0</v>
      </c>
      <c r="C68" s="52"/>
      <c r="D68" s="7"/>
      <c r="E68" s="65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5"/>
    </row>
    <row r="69" spans="1:18" x14ac:dyDescent="0.25">
      <c r="A69" s="75" t="s">
        <v>59</v>
      </c>
      <c r="B69" s="5">
        <f>SUM(E69:P69)</f>
        <v>0</v>
      </c>
      <c r="C69" s="55">
        <f>C70+C71</f>
        <v>0</v>
      </c>
      <c r="D69" s="5">
        <f>D70+D71</f>
        <v>0</v>
      </c>
      <c r="E69" s="64">
        <f>SUM(E70:E71)</f>
        <v>0</v>
      </c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</row>
    <row r="70" spans="1:18" x14ac:dyDescent="0.25">
      <c r="A70" s="73" t="s">
        <v>60</v>
      </c>
      <c r="B70" s="7">
        <f t="shared" ref="B70:B71" si="7">SUM(E70:P70)</f>
        <v>0</v>
      </c>
      <c r="C70" s="52"/>
      <c r="D70" s="7"/>
      <c r="E70" s="65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5"/>
    </row>
    <row r="71" spans="1:18" x14ac:dyDescent="0.25">
      <c r="A71" s="73" t="s">
        <v>61</v>
      </c>
      <c r="B71" s="7">
        <f t="shared" si="7"/>
        <v>0</v>
      </c>
      <c r="C71" s="52"/>
      <c r="D71" s="7"/>
      <c r="E71" s="65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5"/>
    </row>
    <row r="72" spans="1:18" x14ac:dyDescent="0.25">
      <c r="A72" s="75" t="s">
        <v>62</v>
      </c>
      <c r="B72" s="5">
        <f>SUM(E72:P72)</f>
        <v>0</v>
      </c>
      <c r="C72" s="55">
        <f>C73+C74+C75</f>
        <v>0</v>
      </c>
      <c r="D72" s="5">
        <f>D73+D74+D75</f>
        <v>0</v>
      </c>
      <c r="E72" s="64">
        <f>SUM(E73:E75)</f>
        <v>0</v>
      </c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</row>
    <row r="73" spans="1:18" x14ac:dyDescent="0.25">
      <c r="A73" s="73" t="s">
        <v>63</v>
      </c>
      <c r="B73" s="7">
        <f t="shared" ref="B73:B75" si="8">SUM(E73:P73)</f>
        <v>0</v>
      </c>
      <c r="C73" s="52"/>
      <c r="D73" s="7"/>
      <c r="E73" s="65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5"/>
    </row>
    <row r="74" spans="1:18" x14ac:dyDescent="0.25">
      <c r="A74" s="73" t="s">
        <v>64</v>
      </c>
      <c r="B74" s="7">
        <f t="shared" si="8"/>
        <v>0</v>
      </c>
      <c r="C74" s="52"/>
      <c r="D74" s="7"/>
      <c r="E74" s="65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5"/>
    </row>
    <row r="75" spans="1:18" x14ac:dyDescent="0.25">
      <c r="A75" s="73" t="s">
        <v>65</v>
      </c>
      <c r="B75" s="7">
        <f t="shared" si="8"/>
        <v>0</v>
      </c>
      <c r="C75" s="52"/>
      <c r="D75" s="7"/>
      <c r="E75" s="65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5"/>
    </row>
    <row r="76" spans="1:18" x14ac:dyDescent="0.25">
      <c r="A76" s="76" t="s">
        <v>35</v>
      </c>
      <c r="B76" s="4">
        <f>B12+B18+B28+B38+B46+B54+B64+B69+B72</f>
        <v>672474212</v>
      </c>
      <c r="C76" s="34">
        <f>C12+C18+C28+C38+C46+C54+C64+C69+C72</f>
        <v>1475602390</v>
      </c>
      <c r="D76" s="4">
        <f>D12+D18+D28+D38+D46+D54+D64+D69+D72</f>
        <v>0</v>
      </c>
      <c r="E76" s="66">
        <f>E12+E18+E28+E38+E46+E54+E64+E69+E72</f>
        <v>2148076602</v>
      </c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12"/>
    </row>
    <row r="77" spans="1:18" x14ac:dyDescent="0.25">
      <c r="A77" s="77" t="s">
        <v>66</v>
      </c>
      <c r="B77" s="2"/>
      <c r="C77" s="35"/>
      <c r="D77" s="2"/>
      <c r="E77" s="6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5"/>
    </row>
    <row r="78" spans="1:18" x14ac:dyDescent="0.25">
      <c r="A78" s="77" t="s">
        <v>67</v>
      </c>
      <c r="B78" s="16"/>
      <c r="C78" s="37"/>
      <c r="D78" s="1"/>
      <c r="E78" s="67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5"/>
    </row>
    <row r="79" spans="1:18" x14ac:dyDescent="0.25">
      <c r="A79" s="73" t="s">
        <v>68</v>
      </c>
      <c r="B79" s="16"/>
      <c r="C79" s="37"/>
      <c r="D79" s="1"/>
      <c r="E79" s="6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5"/>
    </row>
    <row r="80" spans="1:18" x14ac:dyDescent="0.25">
      <c r="A80" s="73" t="s">
        <v>69</v>
      </c>
      <c r="B80" s="16"/>
      <c r="C80" s="37"/>
      <c r="D80" s="1"/>
      <c r="E80" s="6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5"/>
    </row>
    <row r="81" spans="1:17" x14ac:dyDescent="0.25">
      <c r="A81" s="77" t="s">
        <v>70</v>
      </c>
      <c r="B81" s="16"/>
      <c r="C81" s="37"/>
      <c r="D81" s="1"/>
      <c r="E81" s="67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5"/>
    </row>
    <row r="82" spans="1:17" x14ac:dyDescent="0.25">
      <c r="A82" s="73" t="s">
        <v>71</v>
      </c>
      <c r="B82" s="16"/>
      <c r="C82" s="37"/>
      <c r="D82" s="1"/>
      <c r="E82" s="6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5"/>
    </row>
    <row r="83" spans="1:17" x14ac:dyDescent="0.25">
      <c r="A83" s="73" t="s">
        <v>72</v>
      </c>
      <c r="B83" s="16"/>
      <c r="C83" s="37"/>
      <c r="D83" s="1"/>
      <c r="E83" s="6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5"/>
    </row>
    <row r="84" spans="1:17" x14ac:dyDescent="0.25">
      <c r="A84" s="77" t="s">
        <v>73</v>
      </c>
      <c r="B84" s="16"/>
      <c r="C84" s="37"/>
      <c r="D84" s="1"/>
      <c r="E84" s="67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5"/>
    </row>
    <row r="85" spans="1:17" x14ac:dyDescent="0.25">
      <c r="A85" s="73" t="s">
        <v>74</v>
      </c>
      <c r="B85" s="16"/>
      <c r="C85" s="37"/>
      <c r="D85" s="1"/>
      <c r="E85" s="6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5"/>
    </row>
    <row r="86" spans="1:17" x14ac:dyDescent="0.25">
      <c r="A86" s="78" t="s">
        <v>75</v>
      </c>
      <c r="B86" s="3"/>
      <c r="C86" s="36"/>
      <c r="D86" s="3"/>
      <c r="E86" s="69">
        <f>SUM(E78:E85)</f>
        <v>0</v>
      </c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5"/>
    </row>
    <row r="87" spans="1:17" x14ac:dyDescent="0.25">
      <c r="A87" s="79"/>
      <c r="B87" s="16"/>
      <c r="C87" s="37"/>
      <c r="D87" s="1"/>
      <c r="E87" s="70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5"/>
    </row>
    <row r="88" spans="1:17" ht="15.75" thickBot="1" x14ac:dyDescent="0.3">
      <c r="A88" s="80" t="s">
        <v>76</v>
      </c>
      <c r="B88" s="81">
        <f>B76+B86</f>
        <v>672474212</v>
      </c>
      <c r="C88" s="82">
        <f>C76+C86</f>
        <v>1475602390</v>
      </c>
      <c r="D88" s="83">
        <f>D76+D86</f>
        <v>0</v>
      </c>
      <c r="E88" s="71">
        <f t="shared" ref="E88" si="9">E76+E86</f>
        <v>2148076602</v>
      </c>
      <c r="F88" s="50"/>
      <c r="G88" s="50"/>
      <c r="H88" s="50"/>
      <c r="I88" s="50"/>
      <c r="J88" s="46"/>
      <c r="K88" s="50"/>
      <c r="L88" s="50"/>
      <c r="M88" s="50"/>
      <c r="N88" s="50"/>
      <c r="O88" s="50"/>
      <c r="P88" s="50"/>
      <c r="Q88" s="50"/>
    </row>
    <row r="92" spans="1:17" x14ac:dyDescent="0.25">
      <c r="A92" s="19" t="s">
        <v>82</v>
      </c>
    </row>
    <row r="93" spans="1:17" x14ac:dyDescent="0.25">
      <c r="A93" s="18" t="s">
        <v>81</v>
      </c>
    </row>
    <row r="94" spans="1:17" x14ac:dyDescent="0.25">
      <c r="A94" s="20" t="s">
        <v>83</v>
      </c>
    </row>
    <row r="95" spans="1:17" x14ac:dyDescent="0.25">
      <c r="A95" s="21" t="s">
        <v>84</v>
      </c>
    </row>
    <row r="96" spans="1:17" x14ac:dyDescent="0.25">
      <c r="A96" s="18" t="s">
        <v>85</v>
      </c>
    </row>
    <row r="97" spans="1:8" x14ac:dyDescent="0.25">
      <c r="A97" s="27" t="s">
        <v>86</v>
      </c>
    </row>
    <row r="98" spans="1:8" x14ac:dyDescent="0.25">
      <c r="A98" s="22" t="s">
        <v>87</v>
      </c>
    </row>
    <row r="99" spans="1:8" x14ac:dyDescent="0.25">
      <c r="A99" s="22" t="s">
        <v>88</v>
      </c>
    </row>
    <row r="100" spans="1:8" x14ac:dyDescent="0.25">
      <c r="A100" s="22" t="s">
        <v>89</v>
      </c>
    </row>
    <row r="101" spans="1:8" x14ac:dyDescent="0.25">
      <c r="A101" s="28" t="s">
        <v>90</v>
      </c>
    </row>
    <row r="107" spans="1:8" x14ac:dyDescent="0.25">
      <c r="A107" s="23" t="s">
        <v>77</v>
      </c>
      <c r="D107" s="84" t="s">
        <v>96</v>
      </c>
      <c r="E107" s="25" t="s">
        <v>98</v>
      </c>
    </row>
    <row r="108" spans="1:8" x14ac:dyDescent="0.25">
      <c r="A108" s="24" t="s">
        <v>78</v>
      </c>
      <c r="D108" s="8"/>
      <c r="E108" s="24" t="s">
        <v>97</v>
      </c>
    </row>
    <row r="109" spans="1:8" x14ac:dyDescent="0.25">
      <c r="A109" s="86"/>
      <c r="B109" s="8"/>
      <c r="C109" s="8"/>
      <c r="D109" s="84"/>
      <c r="E109" s="84"/>
      <c r="F109" s="84"/>
      <c r="G109" s="84"/>
      <c r="H109" s="84"/>
    </row>
    <row r="110" spans="1:8" x14ac:dyDescent="0.25">
      <c r="A110" s="24"/>
      <c r="B110" s="8"/>
      <c r="C110" s="8"/>
      <c r="D110" s="87"/>
      <c r="E110" s="86"/>
      <c r="F110" s="26"/>
      <c r="G110" s="24"/>
      <c r="H110" s="26"/>
    </row>
  </sheetData>
  <sheetProtection sheet="1" objects="1" scenarios="1" formatCells="0"/>
  <mergeCells count="5">
    <mergeCell ref="A1:P1"/>
    <mergeCell ref="A5:P5"/>
    <mergeCell ref="A6:P6"/>
    <mergeCell ref="A7:P7"/>
    <mergeCell ref="A8:P8"/>
  </mergeCells>
  <pageMargins left="1" right="0" top="0.25" bottom="0.2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ENERO-2023</vt:lpstr>
      <vt:lpstr>'EJECUCION ENERO-2023'!Área_de_impresión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2023-02-21T15:45:43Z</cp:lastPrinted>
  <dcterms:created xsi:type="dcterms:W3CDTF">2018-04-17T18:57:16Z</dcterms:created>
  <dcterms:modified xsi:type="dcterms:W3CDTF">2023-02-21T15:46:02Z</dcterms:modified>
</cp:coreProperties>
</file>