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R:\ESTADISTICA 2024\OAI NOMINAS PEND 2024\NOMINA MARZO 2024\"/>
    </mc:Choice>
  </mc:AlternateContent>
  <xr:revisionPtr revIDLastSave="0" documentId="13_ncr:1_{A4204869-1AED-4B47-9648-3ABE8634515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Nomina personal Fijo y Temporal" sheetId="12" r:id="rId1"/>
    <sheet name="Militares " sheetId="13" r:id="rId2"/>
    <sheet name="Hoja2" sheetId="10" state="hidden" r:id="rId3"/>
  </sheets>
  <externalReferences>
    <externalReference r:id="rId4"/>
  </externalReferences>
  <definedNames>
    <definedName name="_xlnm._FilterDatabase" localSheetId="0" hidden="1">'Nomina personal Fijo y Temporal'!$A$8:$O$535</definedName>
    <definedName name="Años">Hoja2!$J$4:$J$5</definedName>
    <definedName name="Meses">Hoja2!$K$4:$K$15</definedName>
    <definedName name="Reg_0">Hoja2!$G$4:$G$39</definedName>
    <definedName name="Reg_1">Hoja2!$G$40:$G$54</definedName>
    <definedName name="Reg_2">Hoja2!$G$55:$G$86</definedName>
    <definedName name="Reg_3">Hoja2!$G$87:$G$108</definedName>
    <definedName name="Reg_4">Hoja2!$G$109:$G$124</definedName>
    <definedName name="Reg_5">Hoja2!$G$125:$G$142</definedName>
    <definedName name="Reg_6">Hoja2!$G$143:$G$155</definedName>
    <definedName name="Reg_7">Hoja2!$G$156:$G$172</definedName>
    <definedName name="Reg_8">Hoja2!$G$173:$G$189</definedName>
    <definedName name="Reg0">Hoja2!$G$4:$G$39</definedName>
    <definedName name="Regiones">Hoja2!$C$4:$C$12</definedName>
    <definedName name="Sexos">Hoja2!$B$4:$B$5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34" i="12" l="1"/>
  <c r="K504" i="12"/>
  <c r="M504" i="12"/>
  <c r="N9" i="13"/>
  <c r="N10" i="13"/>
  <c r="N11" i="13"/>
  <c r="N12" i="13"/>
  <c r="N13" i="13"/>
  <c r="N14" i="13"/>
  <c r="N15" i="13"/>
  <c r="N16" i="13"/>
  <c r="N17" i="13"/>
  <c r="N18" i="13"/>
  <c r="N19" i="13"/>
  <c r="N20" i="13"/>
  <c r="N21" i="13"/>
  <c r="N22" i="13"/>
  <c r="N23" i="13"/>
  <c r="N24" i="13"/>
  <c r="N25" i="13"/>
  <c r="N26" i="13"/>
  <c r="N27" i="13"/>
  <c r="N28" i="13"/>
  <c r="N29" i="13"/>
  <c r="N30" i="13"/>
  <c r="N31" i="13"/>
  <c r="N32" i="13"/>
  <c r="N33" i="13"/>
  <c r="N34" i="13"/>
  <c r="N35" i="13"/>
  <c r="N36" i="13"/>
  <c r="O504" i="12" l="1"/>
  <c r="K101" i="12"/>
  <c r="M101" i="12"/>
  <c r="K63" i="12"/>
  <c r="M63" i="12"/>
  <c r="I37" i="13"/>
  <c r="D5" i="13"/>
  <c r="O101" i="12" l="1"/>
  <c r="O63" i="12"/>
  <c r="K625" i="12"/>
  <c r="M625" i="12"/>
  <c r="K626" i="12"/>
  <c r="M626" i="12"/>
  <c r="K627" i="12"/>
  <c r="M627" i="12"/>
  <c r="K628" i="12"/>
  <c r="M628" i="12"/>
  <c r="K629" i="12"/>
  <c r="M629" i="12"/>
  <c r="M630" i="12"/>
  <c r="O630" i="12" s="1"/>
  <c r="K631" i="12"/>
  <c r="M631" i="12"/>
  <c r="K632" i="12"/>
  <c r="M632" i="12"/>
  <c r="K633" i="12"/>
  <c r="M633" i="12"/>
  <c r="K621" i="12"/>
  <c r="M621" i="12"/>
  <c r="K622" i="12"/>
  <c r="M622" i="12"/>
  <c r="K623" i="12"/>
  <c r="M623" i="12"/>
  <c r="K624" i="12"/>
  <c r="M624" i="12"/>
  <c r="K586" i="12"/>
  <c r="M586" i="12"/>
  <c r="K587" i="12"/>
  <c r="M587" i="12"/>
  <c r="K588" i="12"/>
  <c r="M588" i="12"/>
  <c r="K589" i="12"/>
  <c r="M589" i="12"/>
  <c r="K590" i="12"/>
  <c r="M590" i="12"/>
  <c r="K591" i="12"/>
  <c r="M591" i="12"/>
  <c r="K592" i="12"/>
  <c r="M592" i="12"/>
  <c r="K593" i="12"/>
  <c r="M593" i="12"/>
  <c r="K594" i="12"/>
  <c r="M594" i="12"/>
  <c r="K595" i="12"/>
  <c r="M595" i="12"/>
  <c r="K596" i="12"/>
  <c r="M596" i="12"/>
  <c r="K597" i="12"/>
  <c r="M597" i="12"/>
  <c r="K598" i="12"/>
  <c r="M598" i="12"/>
  <c r="K599" i="12"/>
  <c r="M599" i="12"/>
  <c r="K600" i="12"/>
  <c r="M600" i="12"/>
  <c r="K601" i="12"/>
  <c r="M601" i="12"/>
  <c r="K602" i="12"/>
  <c r="M602" i="12"/>
  <c r="K603" i="12"/>
  <c r="M603" i="12"/>
  <c r="K604" i="12"/>
  <c r="M604" i="12"/>
  <c r="K605" i="12"/>
  <c r="M605" i="12"/>
  <c r="K606" i="12"/>
  <c r="M606" i="12"/>
  <c r="K607" i="12"/>
  <c r="M607" i="12"/>
  <c r="K608" i="12"/>
  <c r="M608" i="12"/>
  <c r="K609" i="12"/>
  <c r="M609" i="12"/>
  <c r="K610" i="12"/>
  <c r="M610" i="12"/>
  <c r="K611" i="12"/>
  <c r="M611" i="12"/>
  <c r="K612" i="12"/>
  <c r="M612" i="12"/>
  <c r="K613" i="12"/>
  <c r="M613" i="12"/>
  <c r="K614" i="12"/>
  <c r="M614" i="12"/>
  <c r="K615" i="12"/>
  <c r="M615" i="12"/>
  <c r="K616" i="12"/>
  <c r="M616" i="12"/>
  <c r="K617" i="12"/>
  <c r="M617" i="12"/>
  <c r="K618" i="12"/>
  <c r="M618" i="12"/>
  <c r="K619" i="12"/>
  <c r="M619" i="12"/>
  <c r="K620" i="12"/>
  <c r="M620" i="12"/>
  <c r="K577" i="12"/>
  <c r="M577" i="12"/>
  <c r="K578" i="12"/>
  <c r="M578" i="12"/>
  <c r="K579" i="12"/>
  <c r="M579" i="12"/>
  <c r="K580" i="12"/>
  <c r="M580" i="12"/>
  <c r="K581" i="12"/>
  <c r="M581" i="12"/>
  <c r="K582" i="12"/>
  <c r="M582" i="12"/>
  <c r="K583" i="12"/>
  <c r="M583" i="12"/>
  <c r="K584" i="12"/>
  <c r="M584" i="12"/>
  <c r="K585" i="12"/>
  <c r="M585" i="12"/>
  <c r="K536" i="12"/>
  <c r="M536" i="12"/>
  <c r="K537" i="12"/>
  <c r="M537" i="12"/>
  <c r="K538" i="12"/>
  <c r="M538" i="12"/>
  <c r="K552" i="12"/>
  <c r="M552" i="12"/>
  <c r="K554" i="12"/>
  <c r="M554" i="12"/>
  <c r="K555" i="12"/>
  <c r="M555" i="12"/>
  <c r="K556" i="12"/>
  <c r="M556" i="12"/>
  <c r="K557" i="12"/>
  <c r="M557" i="12"/>
  <c r="M558" i="12"/>
  <c r="O558" i="12" s="1"/>
  <c r="K559" i="12"/>
  <c r="M559" i="12"/>
  <c r="K560" i="12"/>
  <c r="M560" i="12"/>
  <c r="K561" i="12"/>
  <c r="M561" i="12"/>
  <c r="K562" i="12"/>
  <c r="M562" i="12"/>
  <c r="K563" i="12"/>
  <c r="M563" i="12"/>
  <c r="K564" i="12"/>
  <c r="M564" i="12"/>
  <c r="K565" i="12"/>
  <c r="M565" i="12"/>
  <c r="K566" i="12"/>
  <c r="M566" i="12"/>
  <c r="K567" i="12"/>
  <c r="M567" i="12"/>
  <c r="K568" i="12"/>
  <c r="M568" i="12"/>
  <c r="K569" i="12"/>
  <c r="M569" i="12"/>
  <c r="K570" i="12"/>
  <c r="M570" i="12"/>
  <c r="K571" i="12"/>
  <c r="M571" i="12"/>
  <c r="K572" i="12"/>
  <c r="M572" i="12"/>
  <c r="K573" i="12"/>
  <c r="M573" i="12"/>
  <c r="K574" i="12"/>
  <c r="M574" i="12"/>
  <c r="K575" i="12"/>
  <c r="M575" i="12"/>
  <c r="K576" i="12"/>
  <c r="M576" i="12"/>
  <c r="K546" i="12"/>
  <c r="M546" i="12"/>
  <c r="K547" i="12"/>
  <c r="M547" i="12"/>
  <c r="K548" i="12"/>
  <c r="M548" i="12"/>
  <c r="K549" i="12"/>
  <c r="M549" i="12"/>
  <c r="K550" i="12"/>
  <c r="M550" i="12"/>
  <c r="K551" i="12"/>
  <c r="M551" i="12"/>
  <c r="K539" i="12"/>
  <c r="M539" i="12"/>
  <c r="K540" i="12"/>
  <c r="M540" i="12"/>
  <c r="K541" i="12"/>
  <c r="M541" i="12"/>
  <c r="K542" i="12"/>
  <c r="M542" i="12"/>
  <c r="K543" i="12"/>
  <c r="M543" i="12"/>
  <c r="K523" i="12"/>
  <c r="M523" i="12"/>
  <c r="K524" i="12"/>
  <c r="M524" i="12"/>
  <c r="K525" i="12"/>
  <c r="M525" i="12"/>
  <c r="K544" i="12"/>
  <c r="M544" i="12"/>
  <c r="K514" i="12"/>
  <c r="K553" i="12" s="1"/>
  <c r="M514" i="12"/>
  <c r="M553" i="12" s="1"/>
  <c r="K545" i="12"/>
  <c r="M545" i="12"/>
  <c r="K515" i="12"/>
  <c r="M515" i="12"/>
  <c r="K516" i="12"/>
  <c r="M516" i="12"/>
  <c r="K517" i="12"/>
  <c r="M517" i="12"/>
  <c r="K518" i="12"/>
  <c r="M518" i="12"/>
  <c r="K519" i="12"/>
  <c r="M519" i="12"/>
  <c r="K521" i="12"/>
  <c r="M521" i="12"/>
  <c r="K522" i="12"/>
  <c r="M522" i="12"/>
  <c r="K526" i="12"/>
  <c r="M526" i="12"/>
  <c r="K527" i="12"/>
  <c r="M527" i="12"/>
  <c r="K528" i="12"/>
  <c r="M528" i="12"/>
  <c r="K529" i="12"/>
  <c r="M529" i="12"/>
  <c r="K530" i="12"/>
  <c r="M530" i="12"/>
  <c r="K531" i="12"/>
  <c r="M531" i="12"/>
  <c r="K532" i="12"/>
  <c r="M532" i="12"/>
  <c r="K533" i="12"/>
  <c r="M533" i="12"/>
  <c r="K534" i="12"/>
  <c r="M534" i="12"/>
  <c r="K535" i="12"/>
  <c r="M535" i="12"/>
  <c r="K507" i="12"/>
  <c r="M507" i="12"/>
  <c r="K508" i="12"/>
  <c r="M508" i="12"/>
  <c r="K505" i="12"/>
  <c r="M505" i="12"/>
  <c r="K506" i="12"/>
  <c r="M506" i="12"/>
  <c r="K509" i="12"/>
  <c r="M509" i="12"/>
  <c r="K510" i="12"/>
  <c r="M510" i="12"/>
  <c r="K511" i="12"/>
  <c r="M511" i="12"/>
  <c r="K512" i="12"/>
  <c r="M512" i="12"/>
  <c r="K513" i="12"/>
  <c r="M513" i="12"/>
  <c r="K496" i="12"/>
  <c r="M496" i="12"/>
  <c r="K497" i="12"/>
  <c r="M497" i="12"/>
  <c r="K498" i="12"/>
  <c r="M498" i="12"/>
  <c r="K499" i="12"/>
  <c r="M499" i="12"/>
  <c r="K500" i="12"/>
  <c r="M500" i="12"/>
  <c r="K501" i="12"/>
  <c r="M501" i="12"/>
  <c r="K502" i="12"/>
  <c r="M502" i="12"/>
  <c r="K503" i="12"/>
  <c r="M503" i="12"/>
  <c r="K492" i="12"/>
  <c r="M492" i="12"/>
  <c r="K493" i="12"/>
  <c r="M493" i="12"/>
  <c r="K494" i="12"/>
  <c r="M494" i="12"/>
  <c r="K495" i="12"/>
  <c r="M495" i="12"/>
  <c r="K482" i="12"/>
  <c r="M482" i="12"/>
  <c r="K483" i="12"/>
  <c r="M483" i="12"/>
  <c r="K484" i="12"/>
  <c r="M484" i="12"/>
  <c r="K485" i="12"/>
  <c r="M485" i="12"/>
  <c r="K486" i="12"/>
  <c r="M486" i="12"/>
  <c r="K487" i="12"/>
  <c r="M487" i="12"/>
  <c r="K488" i="12"/>
  <c r="M488" i="12"/>
  <c r="K489" i="12"/>
  <c r="M489" i="12"/>
  <c r="K491" i="12"/>
  <c r="M491" i="12"/>
  <c r="K473" i="12"/>
  <c r="M473" i="12"/>
  <c r="K474" i="12"/>
  <c r="M474" i="12"/>
  <c r="K475" i="12"/>
  <c r="M475" i="12"/>
  <c r="K476" i="12"/>
  <c r="M476" i="12"/>
  <c r="K477" i="12"/>
  <c r="M477" i="12"/>
  <c r="K478" i="12"/>
  <c r="M478" i="12"/>
  <c r="K479" i="12"/>
  <c r="M479" i="12"/>
  <c r="K480" i="12"/>
  <c r="M480" i="12"/>
  <c r="K481" i="12"/>
  <c r="M481" i="12"/>
  <c r="M472" i="12"/>
  <c r="K472" i="12"/>
  <c r="M471" i="12"/>
  <c r="K471" i="12"/>
  <c r="M470" i="12"/>
  <c r="K470" i="12"/>
  <c r="K469" i="12"/>
  <c r="M469" i="12"/>
  <c r="K454" i="12"/>
  <c r="M454" i="12"/>
  <c r="K458" i="12"/>
  <c r="M458" i="12"/>
  <c r="K459" i="12"/>
  <c r="M459" i="12"/>
  <c r="K460" i="12"/>
  <c r="M460" i="12"/>
  <c r="K461" i="12"/>
  <c r="M461" i="12"/>
  <c r="K462" i="12"/>
  <c r="M462" i="12"/>
  <c r="K463" i="12"/>
  <c r="M463" i="12"/>
  <c r="K464" i="12"/>
  <c r="M464" i="12"/>
  <c r="K465" i="12"/>
  <c r="M465" i="12"/>
  <c r="K466" i="12"/>
  <c r="M466" i="12"/>
  <c r="K467" i="12"/>
  <c r="M467" i="12"/>
  <c r="K468" i="12"/>
  <c r="M468" i="12"/>
  <c r="K451" i="12"/>
  <c r="M451" i="12"/>
  <c r="K452" i="12"/>
  <c r="M452" i="12"/>
  <c r="K453" i="12"/>
  <c r="M453" i="12"/>
  <c r="K455" i="12"/>
  <c r="M455" i="12"/>
  <c r="K456" i="12"/>
  <c r="M456" i="12"/>
  <c r="K457" i="12"/>
  <c r="M457" i="12"/>
  <c r="K445" i="12"/>
  <c r="M445" i="12"/>
  <c r="K446" i="12"/>
  <c r="M446" i="12"/>
  <c r="K447" i="12"/>
  <c r="M447" i="12"/>
  <c r="K448" i="12"/>
  <c r="M448" i="12"/>
  <c r="K449" i="12"/>
  <c r="M449" i="12"/>
  <c r="K450" i="12"/>
  <c r="M450" i="12"/>
  <c r="K416" i="12"/>
  <c r="M416" i="12"/>
  <c r="K415" i="12"/>
  <c r="M415" i="12"/>
  <c r="K417" i="12"/>
  <c r="M417" i="12"/>
  <c r="K421" i="12"/>
  <c r="M421" i="12"/>
  <c r="K422" i="12"/>
  <c r="M422" i="12"/>
  <c r="K423" i="12"/>
  <c r="M423" i="12"/>
  <c r="K418" i="12"/>
  <c r="M418" i="12"/>
  <c r="K424" i="12"/>
  <c r="M424" i="12"/>
  <c r="K425" i="12"/>
  <c r="M425" i="12"/>
  <c r="K426" i="12"/>
  <c r="M426" i="12"/>
  <c r="K427" i="12"/>
  <c r="M427" i="12"/>
  <c r="K419" i="12"/>
  <c r="M419" i="12"/>
  <c r="K428" i="12"/>
  <c r="M428" i="12"/>
  <c r="K429" i="12"/>
  <c r="M429" i="12"/>
  <c r="K430" i="12"/>
  <c r="M430" i="12"/>
  <c r="K431" i="12"/>
  <c r="M431" i="12"/>
  <c r="K432" i="12"/>
  <c r="M432" i="12"/>
  <c r="K433" i="12"/>
  <c r="M433" i="12"/>
  <c r="K434" i="12"/>
  <c r="M434" i="12"/>
  <c r="K435" i="12"/>
  <c r="M435" i="12"/>
  <c r="K436" i="12"/>
  <c r="M436" i="12"/>
  <c r="K437" i="12"/>
  <c r="M437" i="12"/>
  <c r="K438" i="12"/>
  <c r="M438" i="12"/>
  <c r="K439" i="12"/>
  <c r="M439" i="12"/>
  <c r="K440" i="12"/>
  <c r="M440" i="12"/>
  <c r="K441" i="12"/>
  <c r="M441" i="12"/>
  <c r="K442" i="12"/>
  <c r="M442" i="12"/>
  <c r="K443" i="12"/>
  <c r="M443" i="12"/>
  <c r="K420" i="12"/>
  <c r="M420" i="12"/>
  <c r="K444" i="12"/>
  <c r="M444" i="12"/>
  <c r="K490" i="12"/>
  <c r="M490" i="12"/>
  <c r="K414" i="12"/>
  <c r="M414" i="12"/>
  <c r="K413" i="12"/>
  <c r="M413" i="12"/>
  <c r="K355" i="12"/>
  <c r="M355" i="12"/>
  <c r="K356" i="12"/>
  <c r="M356" i="12"/>
  <c r="K357" i="12"/>
  <c r="M357" i="12"/>
  <c r="K358" i="12"/>
  <c r="M358" i="12"/>
  <c r="K359" i="12"/>
  <c r="M359" i="12"/>
  <c r="K360" i="12"/>
  <c r="M360" i="12"/>
  <c r="K361" i="12"/>
  <c r="M361" i="12"/>
  <c r="K362" i="12"/>
  <c r="M362" i="12"/>
  <c r="K363" i="12"/>
  <c r="M363" i="12"/>
  <c r="K364" i="12"/>
  <c r="M364" i="12"/>
  <c r="K365" i="12"/>
  <c r="M365" i="12"/>
  <c r="K366" i="12"/>
  <c r="M366" i="12"/>
  <c r="K367" i="12"/>
  <c r="M367" i="12"/>
  <c r="K368" i="12"/>
  <c r="M368" i="12"/>
  <c r="K369" i="12"/>
  <c r="M369" i="12"/>
  <c r="K370" i="12"/>
  <c r="M370" i="12"/>
  <c r="K371" i="12"/>
  <c r="M371" i="12"/>
  <c r="K372" i="12"/>
  <c r="M372" i="12"/>
  <c r="K373" i="12"/>
  <c r="M373" i="12"/>
  <c r="K374" i="12"/>
  <c r="M374" i="12"/>
  <c r="K375" i="12"/>
  <c r="M375" i="12"/>
  <c r="K376" i="12"/>
  <c r="M376" i="12"/>
  <c r="K377" i="12"/>
  <c r="M377" i="12"/>
  <c r="K378" i="12"/>
  <c r="M378" i="12"/>
  <c r="K379" i="12"/>
  <c r="M379" i="12"/>
  <c r="K380" i="12"/>
  <c r="M380" i="12"/>
  <c r="K381" i="12"/>
  <c r="M381" i="12"/>
  <c r="K382" i="12"/>
  <c r="M382" i="12"/>
  <c r="K383" i="12"/>
  <c r="M383" i="12"/>
  <c r="K384" i="12"/>
  <c r="M384" i="12"/>
  <c r="K385" i="12"/>
  <c r="M385" i="12"/>
  <c r="K386" i="12"/>
  <c r="M386" i="12"/>
  <c r="K387" i="12"/>
  <c r="M387" i="12"/>
  <c r="K388" i="12"/>
  <c r="M388" i="12"/>
  <c r="K389" i="12"/>
  <c r="M389" i="12"/>
  <c r="K390" i="12"/>
  <c r="M390" i="12"/>
  <c r="K391" i="12"/>
  <c r="M391" i="12"/>
  <c r="K392" i="12"/>
  <c r="M392" i="12"/>
  <c r="K393" i="12"/>
  <c r="M393" i="12"/>
  <c r="K394" i="12"/>
  <c r="M394" i="12"/>
  <c r="K395" i="12"/>
  <c r="M395" i="12"/>
  <c r="K396" i="12"/>
  <c r="M396" i="12"/>
  <c r="K397" i="12"/>
  <c r="M397" i="12"/>
  <c r="K398" i="12"/>
  <c r="M398" i="12"/>
  <c r="K399" i="12"/>
  <c r="M399" i="12"/>
  <c r="K400" i="12"/>
  <c r="M400" i="12"/>
  <c r="K401" i="12"/>
  <c r="M401" i="12"/>
  <c r="K402" i="12"/>
  <c r="M402" i="12"/>
  <c r="K403" i="12"/>
  <c r="M403" i="12"/>
  <c r="K404" i="12"/>
  <c r="M404" i="12"/>
  <c r="K405" i="12"/>
  <c r="M405" i="12"/>
  <c r="K406" i="12"/>
  <c r="M406" i="12"/>
  <c r="K407" i="12"/>
  <c r="M407" i="12"/>
  <c r="K408" i="12"/>
  <c r="M408" i="12"/>
  <c r="K409" i="12"/>
  <c r="M409" i="12"/>
  <c r="K410" i="12"/>
  <c r="M410" i="12"/>
  <c r="K411" i="12"/>
  <c r="M411" i="12"/>
  <c r="K412" i="12"/>
  <c r="M412" i="12"/>
  <c r="K238" i="12"/>
  <c r="M238" i="12"/>
  <c r="K239" i="12"/>
  <c r="M239" i="12"/>
  <c r="K240" i="12"/>
  <c r="M240" i="12"/>
  <c r="K241" i="12"/>
  <c r="M241" i="12"/>
  <c r="K242" i="12"/>
  <c r="M242" i="12"/>
  <c r="K243" i="12"/>
  <c r="O243" i="12" s="1"/>
  <c r="K244" i="12"/>
  <c r="M244" i="12"/>
  <c r="K245" i="12"/>
  <c r="M245" i="12"/>
  <c r="K246" i="12"/>
  <c r="M246" i="12"/>
  <c r="K247" i="12"/>
  <c r="M247" i="12"/>
  <c r="K248" i="12"/>
  <c r="M248" i="12"/>
  <c r="K249" i="12"/>
  <c r="M249" i="12"/>
  <c r="K250" i="12"/>
  <c r="M250" i="12"/>
  <c r="K251" i="12"/>
  <c r="M251" i="12"/>
  <c r="K252" i="12"/>
  <c r="M252" i="12"/>
  <c r="K253" i="12"/>
  <c r="M253" i="12"/>
  <c r="K254" i="12"/>
  <c r="M254" i="12"/>
  <c r="K255" i="12"/>
  <c r="M255" i="12"/>
  <c r="K256" i="12"/>
  <c r="M256" i="12"/>
  <c r="K257" i="12"/>
  <c r="M257" i="12"/>
  <c r="K258" i="12"/>
  <c r="M258" i="12"/>
  <c r="K259" i="12"/>
  <c r="M259" i="12"/>
  <c r="K260" i="12"/>
  <c r="M260" i="12"/>
  <c r="K261" i="12"/>
  <c r="M261" i="12"/>
  <c r="K262" i="12"/>
  <c r="M262" i="12"/>
  <c r="K263" i="12"/>
  <c r="M263" i="12"/>
  <c r="K264" i="12"/>
  <c r="M264" i="12"/>
  <c r="K265" i="12"/>
  <c r="M265" i="12"/>
  <c r="K266" i="12"/>
  <c r="M266" i="12"/>
  <c r="K267" i="12"/>
  <c r="M267" i="12"/>
  <c r="K268" i="12"/>
  <c r="M268" i="12"/>
  <c r="K269" i="12"/>
  <c r="M269" i="12"/>
  <c r="K270" i="12"/>
  <c r="M270" i="12"/>
  <c r="K271" i="12"/>
  <c r="M271" i="12"/>
  <c r="K272" i="12"/>
  <c r="M272" i="12"/>
  <c r="K273" i="12"/>
  <c r="M273" i="12"/>
  <c r="K274" i="12"/>
  <c r="M274" i="12"/>
  <c r="K275" i="12"/>
  <c r="M275" i="12"/>
  <c r="K276" i="12"/>
  <c r="M276" i="12"/>
  <c r="K277" i="12"/>
  <c r="M277" i="12"/>
  <c r="K278" i="12"/>
  <c r="M278" i="12"/>
  <c r="K279" i="12"/>
  <c r="M279" i="12"/>
  <c r="K280" i="12"/>
  <c r="M280" i="12"/>
  <c r="K281" i="12"/>
  <c r="M281" i="12"/>
  <c r="K282" i="12"/>
  <c r="M282" i="12"/>
  <c r="K283" i="12"/>
  <c r="M283" i="12"/>
  <c r="K284" i="12"/>
  <c r="M284" i="12"/>
  <c r="K285" i="12"/>
  <c r="M285" i="12"/>
  <c r="K286" i="12"/>
  <c r="M286" i="12"/>
  <c r="K287" i="12"/>
  <c r="M287" i="12"/>
  <c r="K288" i="12"/>
  <c r="M288" i="12"/>
  <c r="K289" i="12"/>
  <c r="M289" i="12"/>
  <c r="K290" i="12"/>
  <c r="M290" i="12"/>
  <c r="K291" i="12"/>
  <c r="M291" i="12"/>
  <c r="K292" i="12"/>
  <c r="M292" i="12"/>
  <c r="K293" i="12"/>
  <c r="M293" i="12"/>
  <c r="K294" i="12"/>
  <c r="M294" i="12"/>
  <c r="K295" i="12"/>
  <c r="M295" i="12"/>
  <c r="K296" i="12"/>
  <c r="M296" i="12"/>
  <c r="K297" i="12"/>
  <c r="M297" i="12"/>
  <c r="K298" i="12"/>
  <c r="M298" i="12"/>
  <c r="K299" i="12"/>
  <c r="M299" i="12"/>
  <c r="K300" i="12"/>
  <c r="M300" i="12"/>
  <c r="K301" i="12"/>
  <c r="M301" i="12"/>
  <c r="K302" i="12"/>
  <c r="M302" i="12"/>
  <c r="K303" i="12"/>
  <c r="M303" i="12"/>
  <c r="K304" i="12"/>
  <c r="M304" i="12"/>
  <c r="K305" i="12"/>
  <c r="M305" i="12"/>
  <c r="K306" i="12"/>
  <c r="M306" i="12"/>
  <c r="K307" i="12"/>
  <c r="M307" i="12"/>
  <c r="K308" i="12"/>
  <c r="M308" i="12"/>
  <c r="K309" i="12"/>
  <c r="M309" i="12"/>
  <c r="K310" i="12"/>
  <c r="M310" i="12"/>
  <c r="K311" i="12"/>
  <c r="M311" i="12"/>
  <c r="K312" i="12"/>
  <c r="M312" i="12"/>
  <c r="K313" i="12"/>
  <c r="M313" i="12"/>
  <c r="K314" i="12"/>
  <c r="M314" i="12"/>
  <c r="K315" i="12"/>
  <c r="M315" i="12"/>
  <c r="K316" i="12"/>
  <c r="M316" i="12"/>
  <c r="K317" i="12"/>
  <c r="M317" i="12"/>
  <c r="K318" i="12"/>
  <c r="M318" i="12"/>
  <c r="K319" i="12"/>
  <c r="M319" i="12"/>
  <c r="M320" i="12"/>
  <c r="O320" i="12" s="1"/>
  <c r="M321" i="12"/>
  <c r="O321" i="12" s="1"/>
  <c r="K322" i="12"/>
  <c r="M322" i="12"/>
  <c r="M323" i="12"/>
  <c r="O323" i="12" s="1"/>
  <c r="K324" i="12"/>
  <c r="M324" i="12"/>
  <c r="M325" i="12"/>
  <c r="O325" i="12" s="1"/>
  <c r="K326" i="12"/>
  <c r="M326" i="12"/>
  <c r="K327" i="12"/>
  <c r="M327" i="12"/>
  <c r="K328" i="12"/>
  <c r="M328" i="12"/>
  <c r="K329" i="12"/>
  <c r="M329" i="12"/>
  <c r="K330" i="12"/>
  <c r="M330" i="12"/>
  <c r="K331" i="12"/>
  <c r="M331" i="12"/>
  <c r="K332" i="12"/>
  <c r="M332" i="12"/>
  <c r="K333" i="12"/>
  <c r="M333" i="12"/>
  <c r="K334" i="12"/>
  <c r="M334" i="12"/>
  <c r="M335" i="12"/>
  <c r="O335" i="12" s="1"/>
  <c r="K336" i="12"/>
  <c r="M336" i="12"/>
  <c r="K337" i="12"/>
  <c r="M337" i="12"/>
  <c r="K338" i="12"/>
  <c r="M338" i="12"/>
  <c r="K339" i="12"/>
  <c r="M339" i="12"/>
  <c r="K340" i="12"/>
  <c r="M340" i="12"/>
  <c r="K341" i="12"/>
  <c r="M341" i="12"/>
  <c r="K342" i="12"/>
  <c r="M342" i="12"/>
  <c r="K343" i="12"/>
  <c r="M343" i="12"/>
  <c r="K344" i="12"/>
  <c r="M344" i="12"/>
  <c r="K345" i="12"/>
  <c r="M345" i="12"/>
  <c r="K346" i="12"/>
  <c r="M346" i="12"/>
  <c r="K347" i="12"/>
  <c r="M347" i="12"/>
  <c r="K348" i="12"/>
  <c r="M348" i="12"/>
  <c r="K349" i="12"/>
  <c r="M349" i="12"/>
  <c r="K350" i="12"/>
  <c r="M350" i="12"/>
  <c r="K351" i="12"/>
  <c r="M351" i="12"/>
  <c r="K352" i="12"/>
  <c r="M352" i="12"/>
  <c r="K353" i="12"/>
  <c r="M353" i="12"/>
  <c r="K354" i="12"/>
  <c r="M354" i="12"/>
  <c r="K237" i="12"/>
  <c r="M237" i="12"/>
  <c r="K233" i="12"/>
  <c r="M233" i="12"/>
  <c r="K234" i="12"/>
  <c r="M234" i="12"/>
  <c r="K235" i="12"/>
  <c r="M235" i="12"/>
  <c r="K236" i="12"/>
  <c r="M236" i="12"/>
  <c r="K223" i="12"/>
  <c r="M223" i="12"/>
  <c r="K225" i="12"/>
  <c r="M225" i="12"/>
  <c r="K520" i="12"/>
  <c r="M520" i="12"/>
  <c r="K198" i="12"/>
  <c r="M198" i="12"/>
  <c r="K199" i="12"/>
  <c r="M199" i="12"/>
  <c r="K200" i="12"/>
  <c r="M200" i="12"/>
  <c r="K201" i="12"/>
  <c r="M201" i="12"/>
  <c r="K202" i="12"/>
  <c r="M202" i="12"/>
  <c r="K203" i="12"/>
  <c r="M203" i="12"/>
  <c r="K204" i="12"/>
  <c r="M204" i="12"/>
  <c r="K205" i="12"/>
  <c r="M205" i="12"/>
  <c r="K206" i="12"/>
  <c r="M206" i="12"/>
  <c r="K207" i="12"/>
  <c r="M207" i="12"/>
  <c r="K208" i="12"/>
  <c r="M208" i="12"/>
  <c r="K209" i="12"/>
  <c r="M209" i="12"/>
  <c r="K210" i="12"/>
  <c r="M210" i="12"/>
  <c r="K211" i="12"/>
  <c r="M211" i="12"/>
  <c r="K212" i="12"/>
  <c r="M212" i="12"/>
  <c r="K213" i="12"/>
  <c r="M213" i="12"/>
  <c r="K214" i="12"/>
  <c r="M214" i="12"/>
  <c r="K215" i="12"/>
  <c r="M215" i="12"/>
  <c r="K216" i="12"/>
  <c r="M216" i="12"/>
  <c r="K217" i="12"/>
  <c r="M217" i="12"/>
  <c r="K218" i="12"/>
  <c r="M218" i="12"/>
  <c r="K219" i="12"/>
  <c r="M219" i="12"/>
  <c r="K220" i="12"/>
  <c r="M220" i="12"/>
  <c r="K221" i="12"/>
  <c r="M221" i="12"/>
  <c r="K222" i="12"/>
  <c r="M222" i="12"/>
  <c r="K224" i="12"/>
  <c r="M224" i="12"/>
  <c r="K226" i="12"/>
  <c r="M226" i="12"/>
  <c r="K227" i="12"/>
  <c r="M227" i="12"/>
  <c r="K228" i="12"/>
  <c r="M228" i="12"/>
  <c r="K229" i="12"/>
  <c r="M229" i="12"/>
  <c r="K230" i="12"/>
  <c r="M230" i="12"/>
  <c r="K231" i="12"/>
  <c r="M231" i="12"/>
  <c r="K232" i="12"/>
  <c r="M232" i="12"/>
  <c r="K197" i="12"/>
  <c r="M197" i="12"/>
  <c r="K196" i="12"/>
  <c r="M196" i="12"/>
  <c r="K194" i="12"/>
  <c r="M194" i="12"/>
  <c r="K195" i="12"/>
  <c r="M195" i="12"/>
  <c r="K193" i="12"/>
  <c r="M193" i="12"/>
  <c r="K190" i="12"/>
  <c r="M190" i="12"/>
  <c r="K191" i="12"/>
  <c r="M191" i="12"/>
  <c r="K192" i="12"/>
  <c r="M192" i="12"/>
  <c r="K177" i="12"/>
  <c r="M177" i="12"/>
  <c r="K174" i="12"/>
  <c r="M174" i="12"/>
  <c r="K175" i="12"/>
  <c r="M175" i="12"/>
  <c r="K176" i="12"/>
  <c r="M176" i="12"/>
  <c r="K178" i="12"/>
  <c r="M178" i="12"/>
  <c r="K179" i="12"/>
  <c r="M179" i="12"/>
  <c r="K180" i="12"/>
  <c r="M180" i="12"/>
  <c r="K181" i="12"/>
  <c r="M181" i="12"/>
  <c r="K182" i="12"/>
  <c r="M182" i="12"/>
  <c r="K183" i="12"/>
  <c r="M183" i="12"/>
  <c r="K184" i="12"/>
  <c r="M184" i="12"/>
  <c r="K185" i="12"/>
  <c r="M185" i="12"/>
  <c r="K186" i="12"/>
  <c r="M186" i="12"/>
  <c r="K187" i="12"/>
  <c r="M187" i="12"/>
  <c r="K188" i="12"/>
  <c r="M188" i="12"/>
  <c r="K189" i="12"/>
  <c r="M189" i="12"/>
  <c r="K142" i="12"/>
  <c r="M142" i="12"/>
  <c r="K137" i="12"/>
  <c r="M137" i="12"/>
  <c r="K138" i="12"/>
  <c r="M138" i="12"/>
  <c r="K139" i="12"/>
  <c r="M139" i="12"/>
  <c r="K140" i="12"/>
  <c r="M140" i="12"/>
  <c r="K141" i="12"/>
  <c r="M141" i="12"/>
  <c r="K120" i="12"/>
  <c r="M120" i="12"/>
  <c r="K121" i="12"/>
  <c r="M121" i="12"/>
  <c r="K122" i="12"/>
  <c r="M122" i="12"/>
  <c r="K123" i="12"/>
  <c r="M123" i="12"/>
  <c r="K124" i="12"/>
  <c r="M124" i="12"/>
  <c r="K125" i="12"/>
  <c r="M125" i="12"/>
  <c r="K126" i="12"/>
  <c r="M126" i="12"/>
  <c r="K127" i="12"/>
  <c r="M127" i="12"/>
  <c r="K128" i="12"/>
  <c r="M128" i="12"/>
  <c r="K129" i="12"/>
  <c r="M129" i="12"/>
  <c r="K130" i="12"/>
  <c r="M130" i="12"/>
  <c r="K131" i="12"/>
  <c r="M131" i="12"/>
  <c r="K132" i="12"/>
  <c r="M132" i="12"/>
  <c r="K133" i="12"/>
  <c r="M133" i="12"/>
  <c r="K134" i="12"/>
  <c r="M134" i="12"/>
  <c r="K135" i="12"/>
  <c r="M135" i="12"/>
  <c r="K136" i="12"/>
  <c r="M136" i="12"/>
  <c r="K143" i="12"/>
  <c r="M143" i="12"/>
  <c r="K144" i="12"/>
  <c r="M144" i="12"/>
  <c r="K145" i="12"/>
  <c r="M145" i="12"/>
  <c r="K146" i="12"/>
  <c r="M146" i="12"/>
  <c r="K147" i="12"/>
  <c r="M147" i="12"/>
  <c r="K148" i="12"/>
  <c r="M148" i="12"/>
  <c r="K149" i="12"/>
  <c r="M149" i="12"/>
  <c r="K150" i="12"/>
  <c r="M150" i="12"/>
  <c r="K151" i="12"/>
  <c r="M151" i="12"/>
  <c r="K152" i="12"/>
  <c r="M152" i="12"/>
  <c r="K153" i="12"/>
  <c r="M153" i="12"/>
  <c r="K154" i="12"/>
  <c r="M154" i="12"/>
  <c r="K155" i="12"/>
  <c r="M155" i="12"/>
  <c r="K156" i="12"/>
  <c r="M156" i="12"/>
  <c r="K157" i="12"/>
  <c r="M157" i="12"/>
  <c r="K158" i="12"/>
  <c r="M158" i="12"/>
  <c r="K159" i="12"/>
  <c r="M159" i="12"/>
  <c r="K160" i="12"/>
  <c r="M160" i="12"/>
  <c r="K161" i="12"/>
  <c r="M161" i="12"/>
  <c r="K162" i="12"/>
  <c r="M162" i="12"/>
  <c r="K163" i="12"/>
  <c r="M163" i="12"/>
  <c r="K164" i="12"/>
  <c r="M164" i="12"/>
  <c r="K165" i="12"/>
  <c r="M165" i="12"/>
  <c r="K166" i="12"/>
  <c r="M166" i="12"/>
  <c r="K167" i="12"/>
  <c r="M167" i="12"/>
  <c r="K168" i="12"/>
  <c r="M168" i="12"/>
  <c r="K169" i="12"/>
  <c r="M169" i="12"/>
  <c r="K170" i="12"/>
  <c r="M170" i="12"/>
  <c r="K171" i="12"/>
  <c r="M171" i="12"/>
  <c r="K172" i="12"/>
  <c r="M172" i="12"/>
  <c r="K173" i="12"/>
  <c r="M173" i="12"/>
  <c r="K118" i="12"/>
  <c r="M118" i="12"/>
  <c r="K119" i="12"/>
  <c r="M119" i="12"/>
  <c r="K104" i="12"/>
  <c r="M104" i="12"/>
  <c r="K105" i="12"/>
  <c r="M105" i="12"/>
  <c r="K106" i="12"/>
  <c r="M106" i="12"/>
  <c r="K107" i="12"/>
  <c r="M107" i="12"/>
  <c r="K108" i="12"/>
  <c r="M108" i="12"/>
  <c r="K109" i="12"/>
  <c r="M109" i="12"/>
  <c r="K110" i="12"/>
  <c r="M110" i="12"/>
  <c r="K111" i="12"/>
  <c r="M111" i="12"/>
  <c r="K112" i="12"/>
  <c r="M112" i="12"/>
  <c r="K113" i="12"/>
  <c r="M113" i="12"/>
  <c r="K114" i="12"/>
  <c r="M114" i="12"/>
  <c r="K115" i="12"/>
  <c r="M115" i="12"/>
  <c r="K116" i="12"/>
  <c r="M116" i="12"/>
  <c r="K117" i="12"/>
  <c r="M117" i="12"/>
  <c r="K102" i="12"/>
  <c r="M102" i="12"/>
  <c r="K103" i="12"/>
  <c r="M103" i="12"/>
  <c r="K86" i="12"/>
  <c r="M86" i="12"/>
  <c r="K87" i="12"/>
  <c r="M87" i="12"/>
  <c r="K88" i="12"/>
  <c r="M88" i="12"/>
  <c r="K89" i="12"/>
  <c r="M89" i="12"/>
  <c r="K90" i="12"/>
  <c r="M90" i="12"/>
  <c r="K91" i="12"/>
  <c r="M91" i="12"/>
  <c r="K92" i="12"/>
  <c r="M92" i="12"/>
  <c r="K93" i="12"/>
  <c r="M93" i="12"/>
  <c r="K94" i="12"/>
  <c r="M94" i="12"/>
  <c r="K95" i="12"/>
  <c r="M95" i="12"/>
  <c r="K96" i="12"/>
  <c r="M96" i="12"/>
  <c r="K97" i="12"/>
  <c r="M97" i="12"/>
  <c r="K98" i="12"/>
  <c r="M98" i="12"/>
  <c r="K99" i="12"/>
  <c r="M99" i="12"/>
  <c r="K100" i="12"/>
  <c r="M100" i="12"/>
  <c r="M85" i="12"/>
  <c r="K85" i="12"/>
  <c r="M84" i="12"/>
  <c r="K84" i="12"/>
  <c r="M83" i="12"/>
  <c r="K83" i="12"/>
  <c r="M82" i="12"/>
  <c r="K82" i="12"/>
  <c r="M81" i="12"/>
  <c r="K81" i="12"/>
  <c r="M80" i="12"/>
  <c r="K80" i="12"/>
  <c r="K73" i="12"/>
  <c r="M73" i="12"/>
  <c r="K74" i="12"/>
  <c r="M74" i="12"/>
  <c r="K75" i="12"/>
  <c r="M75" i="12"/>
  <c r="K76" i="12"/>
  <c r="M76" i="12"/>
  <c r="K77" i="12"/>
  <c r="M77" i="12"/>
  <c r="K71" i="12"/>
  <c r="M71" i="12"/>
  <c r="K78" i="12"/>
  <c r="M78" i="12"/>
  <c r="K79" i="12"/>
  <c r="M79" i="12"/>
  <c r="K69" i="12"/>
  <c r="M69" i="12"/>
  <c r="K70" i="12"/>
  <c r="M70" i="12"/>
  <c r="K72" i="12"/>
  <c r="M72" i="12"/>
  <c r="M68" i="12"/>
  <c r="K68" i="12"/>
  <c r="M67" i="12"/>
  <c r="K67" i="12"/>
  <c r="K55" i="12"/>
  <c r="M55" i="12"/>
  <c r="K56" i="12"/>
  <c r="M56" i="12"/>
  <c r="K57" i="12"/>
  <c r="M57" i="12"/>
  <c r="K58" i="12"/>
  <c r="M58" i="12"/>
  <c r="K59" i="12"/>
  <c r="M59" i="12"/>
  <c r="K60" i="12"/>
  <c r="M60" i="12"/>
  <c r="K61" i="12"/>
  <c r="M61" i="12"/>
  <c r="K62" i="12"/>
  <c r="M62" i="12"/>
  <c r="K64" i="12"/>
  <c r="M64" i="12"/>
  <c r="K65" i="12"/>
  <c r="M65" i="12"/>
  <c r="K66" i="12"/>
  <c r="M66" i="12"/>
  <c r="K54" i="12"/>
  <c r="M54" i="12"/>
  <c r="M53" i="12"/>
  <c r="K53" i="12"/>
  <c r="K52" i="12"/>
  <c r="M52" i="12"/>
  <c r="K48" i="12"/>
  <c r="M48" i="12"/>
  <c r="K49" i="12"/>
  <c r="M49" i="12"/>
  <c r="K50" i="12"/>
  <c r="M50" i="12"/>
  <c r="K51" i="12"/>
  <c r="M51" i="12"/>
  <c r="M47" i="12"/>
  <c r="K47" i="12"/>
  <c r="M46" i="12"/>
  <c r="K46" i="12"/>
  <c r="M45" i="12"/>
  <c r="K45" i="12"/>
  <c r="M44" i="12"/>
  <c r="K44" i="12"/>
  <c r="K42" i="12"/>
  <c r="M42" i="12"/>
  <c r="K43" i="12"/>
  <c r="M43" i="12"/>
  <c r="K40" i="12"/>
  <c r="M40" i="12"/>
  <c r="K41" i="12"/>
  <c r="M41" i="12"/>
  <c r="K39" i="12"/>
  <c r="M39" i="12"/>
  <c r="K22" i="12"/>
  <c r="M22" i="12"/>
  <c r="K38" i="12"/>
  <c r="M38" i="12"/>
  <c r="K23" i="12"/>
  <c r="M23" i="12"/>
  <c r="K24" i="12"/>
  <c r="M24" i="12"/>
  <c r="K25" i="12"/>
  <c r="M25" i="12"/>
  <c r="K26" i="12"/>
  <c r="M26" i="12"/>
  <c r="K27" i="12"/>
  <c r="M27" i="12"/>
  <c r="K28" i="12"/>
  <c r="M28" i="12"/>
  <c r="K29" i="12"/>
  <c r="M29" i="12"/>
  <c r="K30" i="12"/>
  <c r="M30" i="12"/>
  <c r="K31" i="12"/>
  <c r="M31" i="12"/>
  <c r="K32" i="12"/>
  <c r="M32" i="12"/>
  <c r="K33" i="12"/>
  <c r="M33" i="12"/>
  <c r="K34" i="12"/>
  <c r="M34" i="12"/>
  <c r="K35" i="12"/>
  <c r="M35" i="12"/>
  <c r="K36" i="12"/>
  <c r="M36" i="12"/>
  <c r="K37" i="12"/>
  <c r="M37" i="12"/>
  <c r="K21" i="12"/>
  <c r="M21" i="12"/>
  <c r="M20" i="12"/>
  <c r="K20" i="12"/>
  <c r="M19" i="12"/>
  <c r="K19" i="12"/>
  <c r="K18" i="12"/>
  <c r="M18" i="12"/>
  <c r="K17" i="12"/>
  <c r="M17" i="12"/>
  <c r="K14" i="12"/>
  <c r="M14" i="12"/>
  <c r="K15" i="12"/>
  <c r="M15" i="12"/>
  <c r="K16" i="12"/>
  <c r="M16" i="12"/>
  <c r="K10" i="12"/>
  <c r="M10" i="12"/>
  <c r="K11" i="12"/>
  <c r="M11" i="12"/>
  <c r="K12" i="12"/>
  <c r="M12" i="12"/>
  <c r="K13" i="12"/>
  <c r="M13" i="12"/>
  <c r="M9" i="12"/>
  <c r="K9" i="12"/>
  <c r="O626" i="12" l="1"/>
  <c r="O628" i="12"/>
  <c r="O623" i="12"/>
  <c r="O607" i="12"/>
  <c r="O615" i="12"/>
  <c r="O621" i="12"/>
  <c r="O625" i="12"/>
  <c r="O622" i="12"/>
  <c r="O585" i="12"/>
  <c r="O617" i="12"/>
  <c r="O609" i="12"/>
  <c r="O601" i="12"/>
  <c r="O597" i="12"/>
  <c r="O631" i="12"/>
  <c r="O616" i="12"/>
  <c r="O600" i="12"/>
  <c r="O629" i="12"/>
  <c r="O632" i="12"/>
  <c r="O627" i="12"/>
  <c r="O624" i="12"/>
  <c r="O595" i="12"/>
  <c r="O584" i="12"/>
  <c r="O620" i="12"/>
  <c r="O608" i="12"/>
  <c r="O592" i="12"/>
  <c r="O618" i="12"/>
  <c r="O614" i="12"/>
  <c r="O633" i="12"/>
  <c r="O590" i="12"/>
  <c r="O619" i="12"/>
  <c r="O594" i="12"/>
  <c r="O586" i="12"/>
  <c r="O593" i="12"/>
  <c r="O610" i="12"/>
  <c r="O581" i="12"/>
  <c r="O577" i="12"/>
  <c r="O538" i="12"/>
  <c r="O612" i="12"/>
  <c r="O591" i="12"/>
  <c r="O587" i="12"/>
  <c r="O605" i="12"/>
  <c r="O598" i="12"/>
  <c r="O589" i="12"/>
  <c r="O582" i="12"/>
  <c r="O578" i="12"/>
  <c r="O611" i="12"/>
  <c r="O604" i="12"/>
  <c r="O588" i="12"/>
  <c r="O603" i="12"/>
  <c r="O537" i="12"/>
  <c r="O579" i="12"/>
  <c r="O613" i="12"/>
  <c r="O606" i="12"/>
  <c r="O602" i="12"/>
  <c r="O599" i="12"/>
  <c r="O596" i="12"/>
  <c r="O580" i="12"/>
  <c r="O583" i="12"/>
  <c r="O536" i="12"/>
  <c r="O565" i="12"/>
  <c r="O559" i="12"/>
  <c r="O573" i="12"/>
  <c r="O568" i="12"/>
  <c r="O571" i="12"/>
  <c r="O567" i="12"/>
  <c r="O570" i="12"/>
  <c r="O566" i="12"/>
  <c r="O564" i="12"/>
  <c r="O555" i="12"/>
  <c r="O547" i="12"/>
  <c r="O563" i="12"/>
  <c r="O562" i="12"/>
  <c r="O569" i="12"/>
  <c r="O551" i="12"/>
  <c r="O574" i="12"/>
  <c r="O560" i="12"/>
  <c r="O556" i="12"/>
  <c r="O550" i="12"/>
  <c r="O546" i="12"/>
  <c r="O576" i="12"/>
  <c r="O572" i="12"/>
  <c r="O554" i="12"/>
  <c r="O548" i="12"/>
  <c r="O575" i="12"/>
  <c r="O561" i="12"/>
  <c r="O557" i="12"/>
  <c r="O552" i="12"/>
  <c r="O553" i="12"/>
  <c r="O549" i="12"/>
  <c r="O519" i="12"/>
  <c r="O543" i="12"/>
  <c r="O518" i="12"/>
  <c r="O524" i="12"/>
  <c r="O530" i="12"/>
  <c r="O545" i="12"/>
  <c r="O523" i="12"/>
  <c r="O535" i="12"/>
  <c r="O531" i="12"/>
  <c r="O540" i="12"/>
  <c r="O542" i="12"/>
  <c r="O541" i="12"/>
  <c r="O526" i="12"/>
  <c r="O525" i="12"/>
  <c r="O500" i="12"/>
  <c r="O510" i="12"/>
  <c r="O508" i="12"/>
  <c r="O534" i="12"/>
  <c r="O515" i="12"/>
  <c r="O544" i="12"/>
  <c r="O533" i="12"/>
  <c r="O517" i="12"/>
  <c r="O528" i="12"/>
  <c r="O521" i="12"/>
  <c r="O514" i="12"/>
  <c r="O539" i="12"/>
  <c r="O527" i="12"/>
  <c r="O516" i="12"/>
  <c r="O512" i="12"/>
  <c r="O506" i="12"/>
  <c r="O532" i="12"/>
  <c r="O529" i="12"/>
  <c r="O522" i="12"/>
  <c r="O507" i="12"/>
  <c r="O481" i="12"/>
  <c r="O497" i="12"/>
  <c r="O499" i="12"/>
  <c r="O513" i="12"/>
  <c r="O472" i="12"/>
  <c r="O484" i="12"/>
  <c r="O502" i="12"/>
  <c r="O511" i="12"/>
  <c r="O505" i="12"/>
  <c r="O491" i="12"/>
  <c r="O503" i="12"/>
  <c r="O509" i="12"/>
  <c r="O476" i="12"/>
  <c r="O495" i="12"/>
  <c r="O496" i="12"/>
  <c r="O477" i="12"/>
  <c r="O473" i="12"/>
  <c r="O501" i="12"/>
  <c r="O498" i="12"/>
  <c r="O494" i="12"/>
  <c r="O493" i="12"/>
  <c r="O489" i="12"/>
  <c r="O492" i="12"/>
  <c r="O480" i="12"/>
  <c r="O487" i="12"/>
  <c r="O483" i="12"/>
  <c r="O475" i="12"/>
  <c r="O486" i="12"/>
  <c r="O482" i="12"/>
  <c r="O485" i="12"/>
  <c r="O488" i="12"/>
  <c r="O469" i="12"/>
  <c r="O478" i="12"/>
  <c r="O474" i="12"/>
  <c r="O479" i="12"/>
  <c r="O471" i="12"/>
  <c r="O448" i="12"/>
  <c r="O445" i="12"/>
  <c r="O453" i="12"/>
  <c r="O470" i="12"/>
  <c r="O466" i="12"/>
  <c r="O459" i="12"/>
  <c r="O458" i="12"/>
  <c r="O456" i="12"/>
  <c r="O451" i="12"/>
  <c r="O461" i="12"/>
  <c r="O468" i="12"/>
  <c r="O464" i="12"/>
  <c r="O460" i="12"/>
  <c r="O462" i="12"/>
  <c r="O465" i="12"/>
  <c r="O454" i="12"/>
  <c r="O452" i="12"/>
  <c r="O463" i="12"/>
  <c r="O467" i="12"/>
  <c r="O450" i="12"/>
  <c r="O446" i="12"/>
  <c r="O455" i="12"/>
  <c r="O457" i="12"/>
  <c r="O449" i="12"/>
  <c r="O447" i="12"/>
  <c r="O416" i="12"/>
  <c r="O412" i="12"/>
  <c r="O408" i="12"/>
  <c r="O396" i="12"/>
  <c r="O388" i="12"/>
  <c r="O384" i="12"/>
  <c r="O380" i="12"/>
  <c r="O376" i="12"/>
  <c r="O364" i="12"/>
  <c r="O356" i="12"/>
  <c r="O442" i="12"/>
  <c r="O438" i="12"/>
  <c r="O434" i="12"/>
  <c r="O427" i="12"/>
  <c r="O417" i="12"/>
  <c r="O424" i="12"/>
  <c r="O415" i="12"/>
  <c r="O437" i="12"/>
  <c r="O433" i="12"/>
  <c r="O426" i="12"/>
  <c r="O422" i="12"/>
  <c r="O399" i="12"/>
  <c r="O391" i="12"/>
  <c r="O444" i="12"/>
  <c r="O423" i="12"/>
  <c r="O443" i="12"/>
  <c r="O440" i="12"/>
  <c r="O432" i="12"/>
  <c r="O386" i="12"/>
  <c r="O439" i="12"/>
  <c r="O431" i="12"/>
  <c r="O421" i="12"/>
  <c r="O420" i="12"/>
  <c r="O381" i="12"/>
  <c r="O377" i="12"/>
  <c r="O373" i="12"/>
  <c r="O369" i="12"/>
  <c r="O357" i="12"/>
  <c r="O436" i="12"/>
  <c r="O429" i="12"/>
  <c r="O418" i="12"/>
  <c r="O435" i="12"/>
  <c r="O490" i="12"/>
  <c r="O428" i="12"/>
  <c r="O367" i="12"/>
  <c r="O363" i="12"/>
  <c r="O419" i="12"/>
  <c r="O425" i="12"/>
  <c r="O441" i="12"/>
  <c r="O430" i="12"/>
  <c r="O370" i="12"/>
  <c r="O413" i="12"/>
  <c r="O389" i="12"/>
  <c r="O414" i="12"/>
  <c r="O366" i="12"/>
  <c r="O403" i="12"/>
  <c r="O374" i="12"/>
  <c r="O395" i="12"/>
  <c r="O362" i="12"/>
  <c r="O410" i="12"/>
  <c r="O402" i="12"/>
  <c r="O375" i="12"/>
  <c r="O409" i="12"/>
  <c r="O405" i="12"/>
  <c r="O398" i="12"/>
  <c r="O394" i="12"/>
  <c r="O378" i="12"/>
  <c r="O359" i="12"/>
  <c r="O401" i="12"/>
  <c r="O382" i="12"/>
  <c r="O383" i="12"/>
  <c r="O379" i="12"/>
  <c r="O406" i="12"/>
  <c r="O392" i="12"/>
  <c r="O385" i="12"/>
  <c r="O360" i="12"/>
  <c r="O387" i="12"/>
  <c r="O355" i="12"/>
  <c r="O411" i="12"/>
  <c r="O404" i="12"/>
  <c r="O397" i="12"/>
  <c r="O390" i="12"/>
  <c r="O372" i="12"/>
  <c r="O365" i="12"/>
  <c r="O358" i="12"/>
  <c r="O407" i="12"/>
  <c r="O400" i="12"/>
  <c r="O393" i="12"/>
  <c r="O371" i="12"/>
  <c r="O368" i="12"/>
  <c r="O361" i="12"/>
  <c r="O238" i="12"/>
  <c r="O298" i="12"/>
  <c r="O270" i="12"/>
  <c r="O266" i="12"/>
  <c r="O246" i="12"/>
  <c r="O309" i="12"/>
  <c r="O350" i="12"/>
  <c r="O257" i="12"/>
  <c r="O316" i="12"/>
  <c r="O312" i="12"/>
  <c r="O352" i="12"/>
  <c r="O313" i="12"/>
  <c r="O305" i="12"/>
  <c r="O301" i="12"/>
  <c r="O297" i="12"/>
  <c r="O293" i="12"/>
  <c r="O289" i="12"/>
  <c r="O285" i="12"/>
  <c r="O281" i="12"/>
  <c r="O277" i="12"/>
  <c r="O245" i="12"/>
  <c r="O308" i="12"/>
  <c r="O280" i="12"/>
  <c r="O333" i="12"/>
  <c r="O319" i="12"/>
  <c r="O304" i="12"/>
  <c r="O296" i="12"/>
  <c r="O292" i="12"/>
  <c r="O248" i="12"/>
  <c r="O239" i="12"/>
  <c r="O326" i="12"/>
  <c r="O249" i="12"/>
  <c r="O273" i="12"/>
  <c r="O264" i="12"/>
  <c r="O332" i="12"/>
  <c r="O348" i="12"/>
  <c r="O336" i="12"/>
  <c r="O307" i="12"/>
  <c r="O291" i="12"/>
  <c r="O344" i="12"/>
  <c r="O340" i="12"/>
  <c r="O314" i="12"/>
  <c r="O303" i="12"/>
  <c r="O287" i="12"/>
  <c r="O279" i="12"/>
  <c r="O275" i="12"/>
  <c r="O271" i="12"/>
  <c r="O322" i="12"/>
  <c r="O341" i="12"/>
  <c r="O337" i="12"/>
  <c r="O329" i="12"/>
  <c r="O276" i="12"/>
  <c r="O269" i="12"/>
  <c r="O265" i="12"/>
  <c r="O261" i="12"/>
  <c r="O272" i="12"/>
  <c r="O282" i="12"/>
  <c r="O260" i="12"/>
  <c r="O351" i="12"/>
  <c r="O311" i="12"/>
  <c r="O334" i="12"/>
  <c r="O250" i="12"/>
  <c r="O347" i="12"/>
  <c r="O343" i="12"/>
  <c r="O317" i="12"/>
  <c r="O253" i="12"/>
  <c r="O328" i="12"/>
  <c r="O324" i="12"/>
  <c r="O295" i="12"/>
  <c r="O288" i="12"/>
  <c r="O263" i="12"/>
  <c r="O256" i="12"/>
  <c r="O259" i="12"/>
  <c r="O237" i="12"/>
  <c r="O242" i="12"/>
  <c r="O262" i="12"/>
  <c r="O252" i="12"/>
  <c r="O339" i="12"/>
  <c r="O274" i="12"/>
  <c r="O255" i="12"/>
  <c r="O240" i="12"/>
  <c r="O345" i="12"/>
  <c r="O338" i="12"/>
  <c r="O318" i="12"/>
  <c r="O315" i="12"/>
  <c r="O299" i="12"/>
  <c r="O283" i="12"/>
  <c r="O267" i="12"/>
  <c r="O254" i="12"/>
  <c r="O247" i="12"/>
  <c r="O330" i="12"/>
  <c r="O290" i="12"/>
  <c r="O342" i="12"/>
  <c r="O251" i="12"/>
  <c r="O244" i="12"/>
  <c r="O302" i="12"/>
  <c r="O286" i="12"/>
  <c r="O353" i="12"/>
  <c r="O294" i="12"/>
  <c r="O278" i="12"/>
  <c r="O241" i="12"/>
  <c r="O346" i="12"/>
  <c r="O306" i="12"/>
  <c r="O284" i="12"/>
  <c r="O258" i="12"/>
  <c r="O327" i="12"/>
  <c r="O310" i="12"/>
  <c r="O349" i="12"/>
  <c r="O300" i="12"/>
  <c r="O268" i="12"/>
  <c r="O233" i="12"/>
  <c r="O354" i="12"/>
  <c r="O331" i="12"/>
  <c r="O235" i="12"/>
  <c r="O234" i="12"/>
  <c r="O236" i="12"/>
  <c r="O200" i="12"/>
  <c r="O223" i="12"/>
  <c r="O201" i="12"/>
  <c r="O211" i="12"/>
  <c r="O214" i="12"/>
  <c r="O206" i="12"/>
  <c r="O219" i="12"/>
  <c r="O204" i="12"/>
  <c r="O230" i="12"/>
  <c r="O213" i="12"/>
  <c r="O216" i="12"/>
  <c r="O212" i="12"/>
  <c r="O520" i="12"/>
  <c r="O217" i="12"/>
  <c r="O209" i="12"/>
  <c r="O205" i="12"/>
  <c r="O202" i="12"/>
  <c r="O227" i="12"/>
  <c r="O208" i="12"/>
  <c r="O226" i="12"/>
  <c r="O220" i="12"/>
  <c r="O225" i="12"/>
  <c r="O203" i="12"/>
  <c r="O229" i="12"/>
  <c r="O224" i="12"/>
  <c r="O222" i="12"/>
  <c r="O198" i="12"/>
  <c r="O193" i="12"/>
  <c r="O221" i="12"/>
  <c r="O215" i="12"/>
  <c r="O232" i="12"/>
  <c r="O218" i="12"/>
  <c r="O199" i="12"/>
  <c r="O207" i="12"/>
  <c r="O231" i="12"/>
  <c r="O228" i="12"/>
  <c r="O210" i="12"/>
  <c r="O194" i="12"/>
  <c r="O196" i="12"/>
  <c r="O197" i="12"/>
  <c r="O195" i="12"/>
  <c r="O191" i="12"/>
  <c r="O192" i="12"/>
  <c r="O190" i="12"/>
  <c r="O177" i="12"/>
  <c r="O174" i="12"/>
  <c r="O175" i="12"/>
  <c r="O176" i="12"/>
  <c r="O141" i="12"/>
  <c r="O187" i="12"/>
  <c r="O183" i="12"/>
  <c r="O179" i="12"/>
  <c r="O189" i="12"/>
  <c r="O181" i="12"/>
  <c r="O184" i="12"/>
  <c r="O180" i="12"/>
  <c r="O142" i="12"/>
  <c r="O182" i="12"/>
  <c r="O186" i="12"/>
  <c r="O188" i="12"/>
  <c r="O185" i="12"/>
  <c r="O178" i="12"/>
  <c r="O137" i="12"/>
  <c r="O138" i="12"/>
  <c r="O140" i="12"/>
  <c r="O139" i="12"/>
  <c r="O80" i="12"/>
  <c r="O84" i="12"/>
  <c r="O128" i="12"/>
  <c r="O136" i="12"/>
  <c r="O146" i="12"/>
  <c r="O158" i="12"/>
  <c r="O132" i="12"/>
  <c r="O173" i="12"/>
  <c r="O161" i="12"/>
  <c r="O157" i="12"/>
  <c r="O153" i="12"/>
  <c r="O149" i="12"/>
  <c r="O145" i="12"/>
  <c r="O135" i="12"/>
  <c r="O134" i="12"/>
  <c r="O130" i="12"/>
  <c r="O115" i="12"/>
  <c r="O167" i="12"/>
  <c r="O163" i="12"/>
  <c r="O131" i="12"/>
  <c r="O169" i="12"/>
  <c r="O165" i="12"/>
  <c r="O172" i="12"/>
  <c r="O164" i="12"/>
  <c r="O156" i="12"/>
  <c r="O116" i="12"/>
  <c r="O112" i="12"/>
  <c r="O108" i="12"/>
  <c r="O133" i="12"/>
  <c r="O127" i="12"/>
  <c r="O123" i="12"/>
  <c r="O166" i="12"/>
  <c r="O159" i="12"/>
  <c r="O148" i="12"/>
  <c r="O155" i="12"/>
  <c r="O124" i="12"/>
  <c r="O120" i="12"/>
  <c r="O110" i="12"/>
  <c r="O106" i="12"/>
  <c r="O171" i="12"/>
  <c r="O154" i="12"/>
  <c r="O144" i="12"/>
  <c r="O122" i="12"/>
  <c r="O129" i="12"/>
  <c r="O150" i="12"/>
  <c r="O147" i="12"/>
  <c r="O125" i="12"/>
  <c r="O168" i="12"/>
  <c r="O113" i="12"/>
  <c r="O170" i="12"/>
  <c r="O160" i="12"/>
  <c r="O143" i="12"/>
  <c r="O121" i="12"/>
  <c r="O151" i="12"/>
  <c r="O94" i="12"/>
  <c r="O86" i="12"/>
  <c r="O126" i="12"/>
  <c r="O82" i="12"/>
  <c r="O100" i="12"/>
  <c r="O93" i="12"/>
  <c r="O89" i="12"/>
  <c r="O162" i="12"/>
  <c r="O152" i="12"/>
  <c r="O99" i="12"/>
  <c r="O91" i="12"/>
  <c r="O117" i="12"/>
  <c r="O114" i="12"/>
  <c r="O111" i="12"/>
  <c r="O107" i="12"/>
  <c r="O119" i="12"/>
  <c r="O118" i="12"/>
  <c r="O103" i="12"/>
  <c r="O109" i="12"/>
  <c r="O105" i="12"/>
  <c r="O65" i="12"/>
  <c r="O104" i="12"/>
  <c r="O102" i="12"/>
  <c r="O97" i="12"/>
  <c r="O73" i="12"/>
  <c r="O96" i="12"/>
  <c r="O88" i="12"/>
  <c r="O44" i="12"/>
  <c r="O52" i="12"/>
  <c r="O98" i="12"/>
  <c r="O85" i="12"/>
  <c r="O95" i="12"/>
  <c r="O90" i="12"/>
  <c r="O87" i="12"/>
  <c r="O92" i="12"/>
  <c r="O69" i="12"/>
  <c r="O83" i="12"/>
  <c r="O68" i="12"/>
  <c r="O76" i="12"/>
  <c r="O55" i="12"/>
  <c r="O74" i="12"/>
  <c r="O81" i="12"/>
  <c r="O56" i="12"/>
  <c r="O78" i="12"/>
  <c r="O64" i="12"/>
  <c r="O59" i="12"/>
  <c r="O42" i="12"/>
  <c r="O66" i="12"/>
  <c r="O40" i="12"/>
  <c r="O75" i="12"/>
  <c r="O62" i="12"/>
  <c r="O70" i="12"/>
  <c r="O71" i="12"/>
  <c r="O77" i="12"/>
  <c r="O79" i="12"/>
  <c r="O72" i="12"/>
  <c r="O60" i="12"/>
  <c r="O57" i="12"/>
  <c r="O61" i="12"/>
  <c r="O58" i="12"/>
  <c r="O45" i="12"/>
  <c r="O53" i="12"/>
  <c r="O67" i="12"/>
  <c r="O54" i="12"/>
  <c r="O41" i="12"/>
  <c r="O51" i="12"/>
  <c r="O18" i="12"/>
  <c r="O50" i="12"/>
  <c r="O43" i="12"/>
  <c r="O46" i="12"/>
  <c r="O49" i="12"/>
  <c r="O48" i="12"/>
  <c r="O47" i="12"/>
  <c r="O39" i="12"/>
  <c r="O29" i="12"/>
  <c r="O35" i="12"/>
  <c r="O34" i="12"/>
  <c r="O30" i="12"/>
  <c r="O26" i="12"/>
  <c r="O37" i="12"/>
  <c r="O22" i="12"/>
  <c r="O27" i="12"/>
  <c r="O38" i="12"/>
  <c r="O32" i="12"/>
  <c r="O19" i="12"/>
  <c r="O33" i="12"/>
  <c r="O36" i="12"/>
  <c r="O28" i="12"/>
  <c r="O25" i="12"/>
  <c r="O31" i="12"/>
  <c r="O24" i="12"/>
  <c r="O23" i="12"/>
  <c r="O17" i="12"/>
  <c r="O21" i="12"/>
  <c r="O20" i="12"/>
  <c r="O16" i="12"/>
  <c r="O14" i="12"/>
  <c r="O13" i="12"/>
  <c r="O15" i="12"/>
  <c r="O12" i="12"/>
  <c r="O11" i="12"/>
  <c r="O9" i="12"/>
  <c r="O10" i="12"/>
  <c r="D5" i="12" l="1"/>
</calcChain>
</file>

<file path=xl/sharedStrings.xml><?xml version="1.0" encoding="utf-8"?>
<sst xmlns="http://schemas.openxmlformats.org/spreadsheetml/2006/main" count="4835" uniqueCount="1802">
  <si>
    <t>NOMBRES</t>
  </si>
  <si>
    <t>CENTRO DE GASTROENTEROLOGIA</t>
  </si>
  <si>
    <t>MONCION</t>
  </si>
  <si>
    <t>YAMASA</t>
  </si>
  <si>
    <t>HONDO VALLE</t>
  </si>
  <si>
    <t>CASTILLO</t>
  </si>
  <si>
    <t>VILLA ALTAGRACIA</t>
  </si>
  <si>
    <t>JUAN DE HERRERA</t>
  </si>
  <si>
    <t>LA DESCUBIERTA</t>
  </si>
  <si>
    <t>LAS MATAS DE SANTA CRUZ</t>
  </si>
  <si>
    <t>ENRIQUILLO</t>
  </si>
  <si>
    <t>CAMBITA GARABITO</t>
  </si>
  <si>
    <t>YAGUATE</t>
  </si>
  <si>
    <t>CABRAL</t>
  </si>
  <si>
    <t>BOHECHIO</t>
  </si>
  <si>
    <t>EL CERCADO</t>
  </si>
  <si>
    <t>VILLA VASQUEZ</t>
  </si>
  <si>
    <t>MICHES</t>
  </si>
  <si>
    <t>EL FACTOR</t>
  </si>
  <si>
    <t>VILLA ISABELA</t>
  </si>
  <si>
    <t>PERALTA</t>
  </si>
  <si>
    <t>IMBERT</t>
  </si>
  <si>
    <t>GUANANICO</t>
  </si>
  <si>
    <t>RESTAURACION</t>
  </si>
  <si>
    <t>GUAYUBIN</t>
  </si>
  <si>
    <t>VILLA TAPIA</t>
  </si>
  <si>
    <t>PEPILLO SALCEDO</t>
  </si>
  <si>
    <t>VICENTE NOBLE</t>
  </si>
  <si>
    <t>LOS RIOS</t>
  </si>
  <si>
    <t>VALLEJUELO</t>
  </si>
  <si>
    <t>SAN JOSE DE LAS MATAS</t>
  </si>
  <si>
    <t>ARENOSO</t>
  </si>
  <si>
    <t>BANICA</t>
  </si>
  <si>
    <t>GUAYMATE</t>
  </si>
  <si>
    <t>CEVICOS</t>
  </si>
  <si>
    <t>REG. NO.</t>
  </si>
  <si>
    <t>NIZAO</t>
  </si>
  <si>
    <t>EL VALLE</t>
  </si>
  <si>
    <t>CENTRO DE SALUD INTEGRAL BELLA VISTA</t>
  </si>
  <si>
    <t>LEOPOLDO MARTINEZ</t>
  </si>
  <si>
    <t>GREGORIO LUPERON</t>
  </si>
  <si>
    <t>APELLIDOS</t>
  </si>
  <si>
    <t>SEXO</t>
  </si>
  <si>
    <t>CARGO</t>
  </si>
  <si>
    <t>AFP</t>
  </si>
  <si>
    <t>ISR</t>
  </si>
  <si>
    <t>SFS</t>
  </si>
  <si>
    <t>OTROS</t>
  </si>
  <si>
    <t>DIRECCION O DEPARTAMENTO</t>
  </si>
  <si>
    <t>SUELDO BRUTO</t>
  </si>
  <si>
    <t>SUELDO NETO</t>
  </si>
  <si>
    <t>Servicio Nacional de Salud</t>
  </si>
  <si>
    <t>Hospital:</t>
  </si>
  <si>
    <t>Región:</t>
  </si>
  <si>
    <t>Sexo</t>
  </si>
  <si>
    <t>M</t>
  </si>
  <si>
    <t>F</t>
  </si>
  <si>
    <t>Regiones</t>
  </si>
  <si>
    <t>REGION 0</t>
  </si>
  <si>
    <t>REGION 1</t>
  </si>
  <si>
    <t>REGION 2</t>
  </si>
  <si>
    <t>REGION 3</t>
  </si>
  <si>
    <t>REGION 4</t>
  </si>
  <si>
    <t>REGION 5</t>
  </si>
  <si>
    <t>REGION 6</t>
  </si>
  <si>
    <t>REGION 7</t>
  </si>
  <si>
    <t>REGION 8</t>
  </si>
  <si>
    <t>CodReg</t>
  </si>
  <si>
    <t>establecimiento_region_id</t>
  </si>
  <si>
    <t>establecimiento</t>
  </si>
  <si>
    <t>id_centro</t>
  </si>
  <si>
    <t>BOCA CHICA</t>
  </si>
  <si>
    <t>CECANOT</t>
  </si>
  <si>
    <t>CENTRO DE EDUCACION MEDICA DE AMISTAD DOMINICO JAPONESA CEMADOJA</t>
  </si>
  <si>
    <t>CIUDAD JUAN BOSCH</t>
  </si>
  <si>
    <t>DARIO CONTRERAS</t>
  </si>
  <si>
    <t>DR ANGEL CONTRERAS</t>
  </si>
  <si>
    <t>DR FRANCISCO E MOSCOSO PUELLO</t>
  </si>
  <si>
    <t>DR JACINTO IGNACIO MANON</t>
  </si>
  <si>
    <t>DR MARCELINO VELEZ SANTANA</t>
  </si>
  <si>
    <t>DR PEDRO HEREDIA ROJAS</t>
  </si>
  <si>
    <t>DR ROBERT REID CABRAL</t>
  </si>
  <si>
    <t>DR VINICIO CALVENTI</t>
  </si>
  <si>
    <t>DRA EVANGELINA RODRIGUEZ PEROZO</t>
  </si>
  <si>
    <t>EL ALMIRANTE</t>
  </si>
  <si>
    <t>ELVIRA ECHAVARRIA VIUDA CASTILLO</t>
  </si>
  <si>
    <t>ENGOMBE</t>
  </si>
  <si>
    <t>FELIX MARIA GOICO</t>
  </si>
  <si>
    <t>HACIENDA ESTRELLA</t>
  </si>
  <si>
    <t>INSTITUTO NACIONAL DEL CANCER ROSA EMILIA SANCHEZ PEREZ DE TAVARE</t>
  </si>
  <si>
    <t>LA VICTORIA</t>
  </si>
  <si>
    <t>LOS ALCARRIZOS II</t>
  </si>
  <si>
    <t>MATERNIDAD NUESTRA SENORA DE LA ALTAGRACIA</t>
  </si>
  <si>
    <t>MATERNO DR REYNALDO ALMANZAR</t>
  </si>
  <si>
    <t>MATERNO INFANTIL DE VILLA MELLA</t>
  </si>
  <si>
    <t>PADRE BILLINI</t>
  </si>
  <si>
    <t>PEDIATRICO DR HUGO MENDOZA</t>
  </si>
  <si>
    <t>RODOLFO DE LA CRUZ LORA</t>
  </si>
  <si>
    <t>SALVADOR B GAUTIER</t>
  </si>
  <si>
    <t>SAN LORENZO DE LOS MINA MATERNO INFANTIL</t>
  </si>
  <si>
    <t>SANTO CRISTO DE LOS MILAGROS</t>
  </si>
  <si>
    <t>SANTO SOCORRO</t>
  </si>
  <si>
    <t>TRAUMATOLOGICO DR NEY ARIAS LORA</t>
  </si>
  <si>
    <t>UNIDAD DE QUEMADOS PEARL F ORT</t>
  </si>
  <si>
    <t>UNIDAD DE SALUD MENTAL PROFESOR RAMON REY ARDID</t>
  </si>
  <si>
    <t>BARSEQUILLO</t>
  </si>
  <si>
    <t>CAMBITA PUEBLO</t>
  </si>
  <si>
    <t>DR GUARIONEX ALCANTARA</t>
  </si>
  <si>
    <t>DR RAFAEL J MANON</t>
  </si>
  <si>
    <t>JUAN PABLO PINA</t>
  </si>
  <si>
    <t>MARIA PANIAGUA</t>
  </si>
  <si>
    <t>NUESTRA SENORA DE REGLA</t>
  </si>
  <si>
    <t>NUESTRA SRA DE LA ALTAGRACIA</t>
  </si>
  <si>
    <t>SAN JOSE</t>
  </si>
  <si>
    <t>TOMASINA VALDEZ</t>
  </si>
  <si>
    <t>VILLA FUNDACION</t>
  </si>
  <si>
    <t>ANTONIO FERNANDEZ</t>
  </si>
  <si>
    <t>ARTURO GRULLON</t>
  </si>
  <si>
    <t>CENTRO ESPECIALIZADO DE ATENCION DE SALUD JUAN XXIII</t>
  </si>
  <si>
    <t>DOLORES DE LA CRUZ</t>
  </si>
  <si>
    <t>DR ANTONIO TRUEBA</t>
  </si>
  <si>
    <t>DR RAFAEL CANTISANO ARIAS</t>
  </si>
  <si>
    <t>DR RAFAEL CASTRO</t>
  </si>
  <si>
    <t>HATO DEL YAQUE</t>
  </si>
  <si>
    <t>JAMAO AL NORTE</t>
  </si>
  <si>
    <t>JORGE ARMANDO MARTINEZ</t>
  </si>
  <si>
    <t>JOSE CONTRERAS</t>
  </si>
  <si>
    <t>JOSE DE JESUS JIMENEZ ALMONTE</t>
  </si>
  <si>
    <t>JOSE MARIA CABRAL Y BAEZ</t>
  </si>
  <si>
    <t>LICEY AL MEDIO</t>
  </si>
  <si>
    <t>LILIAN FERNANDEZ</t>
  </si>
  <si>
    <t>MANUEL DE LUNA</t>
  </si>
  <si>
    <t>MANUEL JOAQUIN MENDOZA CASTILLO</t>
  </si>
  <si>
    <t>NAPIER DIAZ</t>
  </si>
  <si>
    <t>PABLO MORROBEL JIMENEZ</t>
  </si>
  <si>
    <t>PRESIDENTE ESTRELLA URENA</t>
  </si>
  <si>
    <t>RAFAEL GUTIERREZ</t>
  </si>
  <si>
    <t>RICARDO LIMARDO</t>
  </si>
  <si>
    <t>SABANA IGLESIA</t>
  </si>
  <si>
    <t>TORIBIO BENCOSME</t>
  </si>
  <si>
    <t>UNIDAD DE QUEMADOS THELMA ROSARIO</t>
  </si>
  <si>
    <t>YRENE FERNANDEZ</t>
  </si>
  <si>
    <t>ALBERTO GAUTREAUX</t>
  </si>
  <si>
    <t>ALICIA DE LEGENDRE</t>
  </si>
  <si>
    <t>DESIDERIO ACOSTA</t>
  </si>
  <si>
    <t>DR ANGEL CONCEPCION LAJARA</t>
  </si>
  <si>
    <t>DR ANTONIO YAPOUR HEDDED</t>
  </si>
  <si>
    <t>DR CARLOS A ZAFRA</t>
  </si>
  <si>
    <t>DR FEDERICO LEOPOLDO LAVANDIER</t>
  </si>
  <si>
    <t>DR LUIS BONILLA CASTILLO</t>
  </si>
  <si>
    <t>DR MARIO FERNANDEZ MENA</t>
  </si>
  <si>
    <t>DR ROMAN BAUTISTA BRACHE</t>
  </si>
  <si>
    <t>DR VIRGILIO A GARCIA</t>
  </si>
  <si>
    <t>DRA ETANAILDA BRITO</t>
  </si>
  <si>
    <t>FELIPE J ACHECAR</t>
  </si>
  <si>
    <t>LEOPOLDO POU</t>
  </si>
  <si>
    <t>NATIVIDAD ALCALA</t>
  </si>
  <si>
    <t>PABLO ANTONIO PAULINO</t>
  </si>
  <si>
    <t>PASCASIO TORIBIO PIANTINI</t>
  </si>
  <si>
    <t>SAN VICENTE DE PAUL</t>
  </si>
  <si>
    <t>ALFREDO GONZALEZ GIL ROLDAN</t>
  </si>
  <si>
    <t>ELIO FIALLO</t>
  </si>
  <si>
    <t>GENERAL MELENCIANO</t>
  </si>
  <si>
    <t>GERENCIA DE AREA BAHORUCO</t>
  </si>
  <si>
    <t>JAIME MOTA</t>
  </si>
  <si>
    <t>JAIME SANCHEZ</t>
  </si>
  <si>
    <t>JOSE PEREZ</t>
  </si>
  <si>
    <t>JULIA SANTANA</t>
  </si>
  <si>
    <t>POLO</t>
  </si>
  <si>
    <t>SAN BARTOLOME</t>
  </si>
  <si>
    <t>TEOFILO GAUTIER</t>
  </si>
  <si>
    <t>ANGEL PONCE CONSUELO</t>
  </si>
  <si>
    <t>ARISTIDES FIALLO CABRAL</t>
  </si>
  <si>
    <t>DR ALEJO MARTINEZ</t>
  </si>
  <si>
    <t>DR ANTONIO MUSA</t>
  </si>
  <si>
    <t>DR FRANCISCO ANTONIO GONZALVO</t>
  </si>
  <si>
    <t>DR JAIME OLIVER PINO</t>
  </si>
  <si>
    <t>DR PEDRO MARIA SANTANA</t>
  </si>
  <si>
    <t>DR TEOFILO HERNANDEZ</t>
  </si>
  <si>
    <t>EVANGELINA RODRIGUEZ PEROZO</t>
  </si>
  <si>
    <t>LA ALTAGRACIA DE ALTA ESPECIALIDAD</t>
  </si>
  <si>
    <t>LAS LAGUNAS NISIBON</t>
  </si>
  <si>
    <t>LUIS N BERAS</t>
  </si>
  <si>
    <t>NUESTRA SENORA DE LA ALTAGRACIA</t>
  </si>
  <si>
    <t>SRTA ELUPINA CORDERO</t>
  </si>
  <si>
    <t>DR ALEJANDRO CABRAL</t>
  </si>
  <si>
    <t>DR FEDERICO ARMANDO AYBAR</t>
  </si>
  <si>
    <t>GUAYABAL</t>
  </si>
  <si>
    <t>NUESTRA SENORA DEL CARMEN</t>
  </si>
  <si>
    <t>ROSA DUARTE</t>
  </si>
  <si>
    <t>TAIWAN 19 DE MARZO</t>
  </si>
  <si>
    <t>GENERAL SANTIAGO RODRIGUEZ</t>
  </si>
  <si>
    <t>ING LUIS L BOGAERT</t>
  </si>
  <si>
    <t>JOSE FAUSTO OVALLE</t>
  </si>
  <si>
    <t>JULIO ALVAREZ ACOSTA</t>
  </si>
  <si>
    <t>JULIO MORONTA</t>
  </si>
  <si>
    <t>MATERNO INFANTIL JOSE FRANCISCO PENA GOMEZ</t>
  </si>
  <si>
    <t>MATIAS RAMON MELLA</t>
  </si>
  <si>
    <t>PADRE FANTINO</t>
  </si>
  <si>
    <t>PARTIDO</t>
  </si>
  <si>
    <t>RAMON ADRIANO VILLALONA</t>
  </si>
  <si>
    <t>VILLA LOS ALMACIGOS</t>
  </si>
  <si>
    <t>CENTRO DE SALUD INTEGRAL Y DESARROLLO CENSAIDE</t>
  </si>
  <si>
    <t>DR JOSE A COLUMNA</t>
  </si>
  <si>
    <t>DR JUAN ANTONIO CASTILLO</t>
  </si>
  <si>
    <t>DR LUIS MORILLO KING</t>
  </si>
  <si>
    <t>DR PEDRO ANTONIO CESPEDES</t>
  </si>
  <si>
    <t>DR PEDRO EMILIO DE MARCHENA</t>
  </si>
  <si>
    <t>DR RAMON BAEZ</t>
  </si>
  <si>
    <t>DRA ARMIDA GARCIA</t>
  </si>
  <si>
    <t>INMACULADA CONCEPCION</t>
  </si>
  <si>
    <t>JIMA ABAJO</t>
  </si>
  <si>
    <t>MAIMON</t>
  </si>
  <si>
    <t>OCTAVIA GAUTIER DE VIDAL</t>
  </si>
  <si>
    <t>PIEDRA BLANCA</t>
  </si>
  <si>
    <t>SIGFREDO ALBA</t>
  </si>
  <si>
    <t>TRAUMATOLOGICO Y QUIRURGICO PROF JUAN BOSCH</t>
  </si>
  <si>
    <t>VILLA LA MATA</t>
  </si>
  <si>
    <t>Reg_0</t>
  </si>
  <si>
    <t>Reg_1</t>
  </si>
  <si>
    <t>Reg_2</t>
  </si>
  <si>
    <t>Reg_3</t>
  </si>
  <si>
    <t>Reg_4</t>
  </si>
  <si>
    <t>Reg_5</t>
  </si>
  <si>
    <t>Reg_6</t>
  </si>
  <si>
    <t>Reg_7</t>
  </si>
  <si>
    <t>Reg_8</t>
  </si>
  <si>
    <t>Periodo Mes:</t>
  </si>
  <si>
    <t>Año</t>
  </si>
  <si>
    <t>Meses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</si>
  <si>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</si>
  <si>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</si>
  <si>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</si>
  <si>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</si>
  <si>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</si>
  <si>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</si>
  <si>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</si>
  <si>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</si>
  <si>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</si>
  <si>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</si>
  <si>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</si>
  <si>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</si>
  <si>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OAIplrh</t>
  </si>
  <si>
    <t>Periodo Año:</t>
  </si>
  <si>
    <t>Plantilla de Reporte de Nómina Interna</t>
  </si>
  <si>
    <t>CATEGORIA DE SERVIDOR</t>
  </si>
  <si>
    <t>FECHA INICIO DE CONTRATO</t>
  </si>
  <si>
    <t>FECHA TERMINO DE CONTRATO</t>
  </si>
  <si>
    <t>CONSERJE</t>
  </si>
  <si>
    <t xml:space="preserve">SECRETARIA </t>
  </si>
  <si>
    <t>MIEMBRO DE SEGURIDAD</t>
  </si>
  <si>
    <t>ENCARGADA</t>
  </si>
  <si>
    <t>CAJERA</t>
  </si>
  <si>
    <t>DEPARTAMENTO DE PLANIFICACION ESTRATEGICA</t>
  </si>
  <si>
    <t>DEPARTAMENTO DE ADMINISTRACION</t>
  </si>
  <si>
    <t>DEPARTAMENTO DE SEGURIDAD</t>
  </si>
  <si>
    <t>DEPARTAMENTO DE COMPRAS Y CONTRATACIONES</t>
  </si>
  <si>
    <t>DEPARTAMENTO DE ATENCION AL USUARIO</t>
  </si>
  <si>
    <t>DEPARTAMENTO ALMACEN GENERAL</t>
  </si>
  <si>
    <t>DEPARTAMENTO DE COCINA</t>
  </si>
  <si>
    <t>DEPARTAMENTO DE ADMISION</t>
  </si>
  <si>
    <t>DEPARTAMENTO DE TECNOLOGIA DE LA INFORMACION</t>
  </si>
  <si>
    <t>DEPARTAMENTO DE TESORERIA</t>
  </si>
  <si>
    <t>DEPARTAMENTO DE CONTABILIDAD</t>
  </si>
  <si>
    <t>DEEPARTAMENTO DE ACTIVO FIJO</t>
  </si>
  <si>
    <t>DEPARTAMENTO DE SEGUROS MEDICOS</t>
  </si>
  <si>
    <t>DEPARTAMENTO DE SUB-DIRECCION MÉDICA</t>
  </si>
  <si>
    <t>DEPARTAMENTO DE ENFERMERIA</t>
  </si>
  <si>
    <t>DEPARTAMENTO DE NEUROCIRUGIA</t>
  </si>
  <si>
    <t>DEPARTAMENTO DE LABORATORIO</t>
  </si>
  <si>
    <t>DEPARTAMENTO DE HIGIENIZACION</t>
  </si>
  <si>
    <t>DEPARTAMENTO DE MANTENIMIENTO</t>
  </si>
  <si>
    <t>DEPARTAMENTO DE ESTADISTICA</t>
  </si>
  <si>
    <t>DEPARTAMENTO DE FISCALIZACION Y CONTROL</t>
  </si>
  <si>
    <t>DEPARTAMENTO DE RELACIONES PUBLICAS</t>
  </si>
  <si>
    <t>DEPARTAMENTO DE SERVICIO SOCIAL</t>
  </si>
  <si>
    <t>DEPARTAMENTO DE LEGAL</t>
  </si>
  <si>
    <t>DEPARTAMENTO DE LAVANDERIA</t>
  </si>
  <si>
    <t>DEPARTAMENTO DE AUDITORIA MEDICA</t>
  </si>
  <si>
    <t>DEPARTAMENTO DE OAI</t>
  </si>
  <si>
    <t>TEMPORAL</t>
  </si>
  <si>
    <t xml:space="preserve">ARCHIVO MEDICO </t>
  </si>
  <si>
    <t xml:space="preserve">DEPARTAMENTO DE RECURSOS HUMANOS </t>
  </si>
  <si>
    <t xml:space="preserve">HOSTELERIA HOSPITALARIA </t>
  </si>
  <si>
    <t>ADMINISTRACION</t>
  </si>
  <si>
    <t xml:space="preserve">TEODORA RAQUEL </t>
  </si>
  <si>
    <t>WANDA JACQUELINE</t>
  </si>
  <si>
    <t>ALEXANDRA MARISOL</t>
  </si>
  <si>
    <t xml:space="preserve">ROSA </t>
  </si>
  <si>
    <t>CARLOS ALTAGRACIA</t>
  </si>
  <si>
    <t xml:space="preserve">EVANGELISTA </t>
  </si>
  <si>
    <t>LISSET TERESA AURORA</t>
  </si>
  <si>
    <t xml:space="preserve">BLANCA YASMEL </t>
  </si>
  <si>
    <t>EMENEGILDO</t>
  </si>
  <si>
    <t>EUNICE</t>
  </si>
  <si>
    <t xml:space="preserve">ESTRELLA MARÍA </t>
  </si>
  <si>
    <t>FRANCHESKA CRISTABEL</t>
  </si>
  <si>
    <t>GLADYS</t>
  </si>
  <si>
    <t xml:space="preserve">TAMMY DALEGNY </t>
  </si>
  <si>
    <t xml:space="preserve">EMELIN </t>
  </si>
  <si>
    <t xml:space="preserve">YOJANY </t>
  </si>
  <si>
    <t>FELICITA ALTAGRACIA</t>
  </si>
  <si>
    <t xml:space="preserve">CHRISTINA JHEZELLE </t>
  </si>
  <si>
    <t>EVA ALEXANDRA</t>
  </si>
  <si>
    <t xml:space="preserve">LUIS ONORIO </t>
  </si>
  <si>
    <t>FRANCISCO JOSÉ</t>
  </si>
  <si>
    <t xml:space="preserve">MARIELY </t>
  </si>
  <si>
    <t xml:space="preserve">CRISTHEL LAINEE </t>
  </si>
  <si>
    <t xml:space="preserve">HERMIS WILLMAN </t>
  </si>
  <si>
    <t xml:space="preserve">GINETTE MARINA </t>
  </si>
  <si>
    <t xml:space="preserve">SANDRA YANIBEL </t>
  </si>
  <si>
    <t xml:space="preserve">JENNIFFER MICHELLE </t>
  </si>
  <si>
    <t xml:space="preserve">RENNIS ANDRES </t>
  </si>
  <si>
    <t xml:space="preserve">FRANCISCO JAVIER </t>
  </si>
  <si>
    <t>GREGORIA</t>
  </si>
  <si>
    <t>KEESHA ALTAGRACIA</t>
  </si>
  <si>
    <t xml:space="preserve">EISTHER BRAYAN </t>
  </si>
  <si>
    <t xml:space="preserve">JOSE MANELIK </t>
  </si>
  <si>
    <t>EMILIO</t>
  </si>
  <si>
    <t xml:space="preserve">SANDERS </t>
  </si>
  <si>
    <t xml:space="preserve">JOSE ALBERTO </t>
  </si>
  <si>
    <t xml:space="preserve">GEORGE SAMUEL </t>
  </si>
  <si>
    <t xml:space="preserve">JEDIDIAS </t>
  </si>
  <si>
    <t xml:space="preserve">YEISON RAFAEL </t>
  </si>
  <si>
    <t xml:space="preserve">YOMAIRA </t>
  </si>
  <si>
    <t>GEIDY</t>
  </si>
  <si>
    <t xml:space="preserve">JANNY </t>
  </si>
  <si>
    <t>DAISY AMELIA</t>
  </si>
  <si>
    <t>JUANA MERCEDES</t>
  </si>
  <si>
    <t>ADA ISABEL</t>
  </si>
  <si>
    <t xml:space="preserve">RUBY </t>
  </si>
  <si>
    <t xml:space="preserve">JEOVANNY MARISOL </t>
  </si>
  <si>
    <t>BELKYS INOSENCIA ALTAGRACIA</t>
  </si>
  <si>
    <t xml:space="preserve">JORGE LUIS  		</t>
  </si>
  <si>
    <t xml:space="preserve">WALKIRIA AIMEE </t>
  </si>
  <si>
    <t xml:space="preserve">RHINA YELENIA </t>
  </si>
  <si>
    <t xml:space="preserve">EULER EDUARDO </t>
  </si>
  <si>
    <t xml:space="preserve">NOÉ </t>
  </si>
  <si>
    <t xml:space="preserve">PAULINO </t>
  </si>
  <si>
    <t>KEYLA ANGIOLINA</t>
  </si>
  <si>
    <t xml:space="preserve">KEISY PAOLA </t>
  </si>
  <si>
    <t xml:space="preserve">JOSE MIGUEL </t>
  </si>
  <si>
    <t xml:space="preserve">JANNY ELIZABETH </t>
  </si>
  <si>
    <t xml:space="preserve">JORGE LUIS </t>
  </si>
  <si>
    <t xml:space="preserve">ANA IRIS </t>
  </si>
  <si>
    <t xml:space="preserve">OSVALDO </t>
  </si>
  <si>
    <t>GELISSON</t>
  </si>
  <si>
    <t xml:space="preserve">RAMÓN ALEXANDER </t>
  </si>
  <si>
    <t xml:space="preserve">JEFFREY ANTONIO </t>
  </si>
  <si>
    <t xml:space="preserve">INOSENCIA </t>
  </si>
  <si>
    <t xml:space="preserve">ADA YILDA </t>
  </si>
  <si>
    <t xml:space="preserve">JUANA </t>
  </si>
  <si>
    <t xml:space="preserve">LUZ MELANIA </t>
  </si>
  <si>
    <t xml:space="preserve">AUSTRIA RAQUEL </t>
  </si>
  <si>
    <t xml:space="preserve">DELIA MABEL </t>
  </si>
  <si>
    <t xml:space="preserve">YUDERKA </t>
  </si>
  <si>
    <t xml:space="preserve">CARLOS DAVID </t>
  </si>
  <si>
    <t xml:space="preserve">ELADIO </t>
  </si>
  <si>
    <t xml:space="preserve">LEIVIN CARINY </t>
  </si>
  <si>
    <t>GLENNY ANTONIA</t>
  </si>
  <si>
    <t>CARLOS GERALDO</t>
  </si>
  <si>
    <t xml:space="preserve">XIOMARA </t>
  </si>
  <si>
    <t xml:space="preserve">ROBINSON </t>
  </si>
  <si>
    <t xml:space="preserve">FRANCISCO ANTONIO </t>
  </si>
  <si>
    <t>ÁNGEL LUIS</t>
  </si>
  <si>
    <t>CHARINA ANTONIA</t>
  </si>
  <si>
    <t xml:space="preserve">MANUEL DE JESUS </t>
  </si>
  <si>
    <t>FIDIAS DEL CARMEN</t>
  </si>
  <si>
    <t xml:space="preserve">BIENVENIDO </t>
  </si>
  <si>
    <t xml:space="preserve">BIANCA </t>
  </si>
  <si>
    <t xml:space="preserve">RAMON ANTONIO </t>
  </si>
  <si>
    <t>NICAURYS</t>
  </si>
  <si>
    <t xml:space="preserve">NORKIS </t>
  </si>
  <si>
    <t>ROSA ANGELICA</t>
  </si>
  <si>
    <t xml:space="preserve">STARLIN </t>
  </si>
  <si>
    <t xml:space="preserve">ELIZABETH </t>
  </si>
  <si>
    <t xml:space="preserve">CRISLAURYS PAULA </t>
  </si>
  <si>
    <t xml:space="preserve">RUTH NEISY </t>
  </si>
  <si>
    <t xml:space="preserve">SANTA GENOVEVA </t>
  </si>
  <si>
    <t xml:space="preserve">NICOLLE SELINE </t>
  </si>
  <si>
    <t>LEONARDINA</t>
  </si>
  <si>
    <t xml:space="preserve">DORA MILAGROS </t>
  </si>
  <si>
    <t>MARY</t>
  </si>
  <si>
    <t xml:space="preserve">CARLOS MANUEL </t>
  </si>
  <si>
    <t>ZARZUELA</t>
  </si>
  <si>
    <t>LEREBOURS SANTANA</t>
  </si>
  <si>
    <t>GOMEZ FELIZ</t>
  </si>
  <si>
    <t>GARCIA MARTINEZ</t>
  </si>
  <si>
    <t>REYNOSO FRÍAS</t>
  </si>
  <si>
    <t xml:space="preserve"> GARCIA HERNANDEZ</t>
  </si>
  <si>
    <t>BELTRE SUERO</t>
  </si>
  <si>
    <t>FAJARDO</t>
  </si>
  <si>
    <t xml:space="preserve">GONZALEZ BELEN </t>
  </si>
  <si>
    <t xml:space="preserve">SAMBOY SANCHEZ </t>
  </si>
  <si>
    <t>MEDINA NÚÑEZ</t>
  </si>
  <si>
    <t xml:space="preserve">LÓPEZ GÓMEZ </t>
  </si>
  <si>
    <t xml:space="preserve">MARTINEZ CAPELLAN </t>
  </si>
  <si>
    <t>MARTINEZ DE LA CRUZ</t>
  </si>
  <si>
    <t xml:space="preserve">DE LEÓN ALCÁNTARA </t>
  </si>
  <si>
    <t>VALERA RAMÍREZ</t>
  </si>
  <si>
    <t>REINOSO TAVERAS</t>
  </si>
  <si>
    <t>OVALLES ROSARIO</t>
  </si>
  <si>
    <t>GONZÁLEZ TORRES</t>
  </si>
  <si>
    <t>VILLABRILLE MÉNDEZ</t>
  </si>
  <si>
    <t xml:space="preserve">REYNOSO CAPELLAN </t>
  </si>
  <si>
    <t>VICIOSO DE LOS SANTOS</t>
  </si>
  <si>
    <t>ABREU MENDEZ</t>
  </si>
  <si>
    <t>CAMILO FAÑA</t>
  </si>
  <si>
    <t>FRIAS LARA</t>
  </si>
  <si>
    <t>MORONTA SANTOS</t>
  </si>
  <si>
    <t xml:space="preserve">IMBERT LORENZO </t>
  </si>
  <si>
    <t>GIL VALDEZ</t>
  </si>
  <si>
    <t>VALLEJO PEREZ</t>
  </si>
  <si>
    <t>MEDINA</t>
  </si>
  <si>
    <t>FELIZ MENDEZ</t>
  </si>
  <si>
    <t>JIMENEZ CARDOZE</t>
  </si>
  <si>
    <t xml:space="preserve"> PEREZ VALERIO</t>
  </si>
  <si>
    <t>MOREL CUEVAS</t>
  </si>
  <si>
    <t>BUENO PLACIDO</t>
  </si>
  <si>
    <t>DE LOS SANTOS</t>
  </si>
  <si>
    <t>MARTINEZ VALDEZ</t>
  </si>
  <si>
    <t>GUTIÉRREZ TEJEDA</t>
  </si>
  <si>
    <t>PEREZ PEREZ</t>
  </si>
  <si>
    <t>NUÑEZ CONTRERAS</t>
  </si>
  <si>
    <t xml:space="preserve">VALENZUELA DE OLEO BELLO </t>
  </si>
  <si>
    <t>REYNOSO RODRIGUEZ</t>
  </si>
  <si>
    <t>DE LA ROSA</t>
  </si>
  <si>
    <t>DUVAL MICHEL</t>
  </si>
  <si>
    <t>FELIZ MARRERO</t>
  </si>
  <si>
    <t>LAZALA GARCIA</t>
  </si>
  <si>
    <t>MATOS MALAVEZ</t>
  </si>
  <si>
    <t>ORTIZ GUERRERO</t>
  </si>
  <si>
    <t xml:space="preserve">MONTERO PICARDO </t>
  </si>
  <si>
    <t xml:space="preserve">MALOON TURBI </t>
  </si>
  <si>
    <t xml:space="preserve">DOYLIN FLORES </t>
  </si>
  <si>
    <t>BRITO BENÍTEZ</t>
  </si>
  <si>
    <t>SANCHEZ</t>
  </si>
  <si>
    <t xml:space="preserve"> ALFONSO ALMANZAR</t>
  </si>
  <si>
    <t>LIRIANO AGÜERO</t>
  </si>
  <si>
    <t>SOSA DE LA CRUZ</t>
  </si>
  <si>
    <t xml:space="preserve">MATEO ROSADO </t>
  </si>
  <si>
    <t xml:space="preserve">VALERIO VARGAS </t>
  </si>
  <si>
    <t xml:space="preserve">ADAMES MERAN </t>
  </si>
  <si>
    <t>LEBRÓN SANTOS</t>
  </si>
  <si>
    <t>ALCÁNTARA SEGURA</t>
  </si>
  <si>
    <t>RIVERA MATEO</t>
  </si>
  <si>
    <t>POLANCO BRITO</t>
  </si>
  <si>
    <t xml:space="preserve">ROSARIO ROBLES DE PEREZ </t>
  </si>
  <si>
    <t>FORTUNA REYES</t>
  </si>
  <si>
    <t xml:space="preserve">CROUSSET PAULINO </t>
  </si>
  <si>
    <t xml:space="preserve">LUCIANO MARTINEZ </t>
  </si>
  <si>
    <t>SANTIAGO TERRERO</t>
  </si>
  <si>
    <t xml:space="preserve">SUERO   </t>
  </si>
  <si>
    <t xml:space="preserve">VALENZUELA LUCIANO </t>
  </si>
  <si>
    <t>ALCANTARA CONSTANZA</t>
  </si>
  <si>
    <t xml:space="preserve">SANTANA ROSARIO </t>
  </si>
  <si>
    <t>TORRES HERNÁNDEZ</t>
  </si>
  <si>
    <t>POLANCO MONTILLA</t>
  </si>
  <si>
    <t>SEGURA COLLADO</t>
  </si>
  <si>
    <t xml:space="preserve">CABRERA SENCION </t>
  </si>
  <si>
    <t>PARRA BAUTISTA</t>
  </si>
  <si>
    <t xml:space="preserve">JAQUEZ ROJAS </t>
  </si>
  <si>
    <t xml:space="preserve"> RODRÍGUEZ LUCAS</t>
  </si>
  <si>
    <t>BRITO CEDEÑO</t>
  </si>
  <si>
    <t xml:space="preserve">GOMEZ FERNANDO </t>
  </si>
  <si>
    <t>CABRERA SENCIÓN</t>
  </si>
  <si>
    <t>TOLENTINO CAYO</t>
  </si>
  <si>
    <t xml:space="preserve">VALDEZ MUÑOZ </t>
  </si>
  <si>
    <t xml:space="preserve"> ALTAGRACIA MARTINEZ</t>
  </si>
  <si>
    <t>ARAUJO CABRAL</t>
  </si>
  <si>
    <t xml:space="preserve"> RINCON ROSARIO</t>
  </si>
  <si>
    <t>SALDAÑA ENERIS</t>
  </si>
  <si>
    <t xml:space="preserve">PAULA SANTIAGO </t>
  </si>
  <si>
    <t xml:space="preserve">GONZALEZ </t>
  </si>
  <si>
    <t xml:space="preserve">RIVERA DE LOS SANTOS </t>
  </si>
  <si>
    <t xml:space="preserve">SANCHEZ VALDEZ </t>
  </si>
  <si>
    <t>DE LA ROSA ROSARIO</t>
  </si>
  <si>
    <t>FRIAS PICHARDO</t>
  </si>
  <si>
    <t>EDUARDO DE PÉREZ</t>
  </si>
  <si>
    <t xml:space="preserve">GARCIA GARCIA </t>
  </si>
  <si>
    <t xml:space="preserve">ENCARGADA ADMINISTRATIVA </t>
  </si>
  <si>
    <t>ANALISTA FINANCIERO</t>
  </si>
  <si>
    <t>TECNICO DE CONTABILIDAD</t>
  </si>
  <si>
    <t>PARALEGAL</t>
  </si>
  <si>
    <t>OFICIAL DE LA OAI</t>
  </si>
  <si>
    <t xml:space="preserve">TÉCNICO DE PLANIFICACIÓN </t>
  </si>
  <si>
    <t>ANALISTA DE CALIDAD</t>
  </si>
  <si>
    <t xml:space="preserve">GERENTE DE RECURSOS HUMANOS </t>
  </si>
  <si>
    <t xml:space="preserve">ANALISTA DE RECURSOS HUMANOS </t>
  </si>
  <si>
    <t xml:space="preserve">TECNICO DE RECURSOS HUMANOS </t>
  </si>
  <si>
    <t>ENCARGADA DE SERVICIO SOCIAL</t>
  </si>
  <si>
    <t xml:space="preserve">MÉDICO AUDITORA </t>
  </si>
  <si>
    <t>ENCARGADA DE  NOMINA</t>
  </si>
  <si>
    <t>ENCARGADO DE PRESUPUESTO</t>
  </si>
  <si>
    <t>COORDINADOR</t>
  </si>
  <si>
    <t xml:space="preserve">ANALISTA DE CONTABILIDAD </t>
  </si>
  <si>
    <t>ANALISTA DE CONTABILIDAD</t>
  </si>
  <si>
    <t>AUXILIAR DE CONTABILIDAD</t>
  </si>
  <si>
    <t>ENCARGADO DE ACTIVO FIJO</t>
  </si>
  <si>
    <t>TECNICO BIOMEDICO</t>
  </si>
  <si>
    <t>ENCARGADO</t>
  </si>
  <si>
    <t xml:space="preserve">TECNICO DE TESORERIA </t>
  </si>
  <si>
    <t>AUXILIAR DE ATENCION AL USUARIO DE SALUD</t>
  </si>
  <si>
    <t>MENSAJERO EXTERNO</t>
  </si>
  <si>
    <t xml:space="preserve">COORDINADORA </t>
  </si>
  <si>
    <t>AUXILIAR</t>
  </si>
  <si>
    <t>ANALISTA DE COMPRAS Y CONTRATACIONES</t>
  </si>
  <si>
    <t xml:space="preserve">INGENIERO ELECTROMECÁNICO </t>
  </si>
  <si>
    <t>AYUDANTE DE MANTENIMIENTO</t>
  </si>
  <si>
    <t>ENCARGADO DE ALMACEN</t>
  </si>
  <si>
    <t xml:space="preserve">ENCARGADO </t>
  </si>
  <si>
    <t xml:space="preserve">MEDICO ENDOCRINOLOGO </t>
  </si>
  <si>
    <t>ENCARGADO DE ESTADISTICA</t>
  </si>
  <si>
    <t>ANALISTA DE LOS DATOS ESTADISTICOS</t>
  </si>
  <si>
    <t>ENCARGADO DE TECNOLOGIA DE LA INFORMACIÓN</t>
  </si>
  <si>
    <t>COORDINADOR DE TECNOLOGIA DE LA INFORMACIÓN</t>
  </si>
  <si>
    <t>ANALISTA DE LOS SISTEMAS INFORMATICOS</t>
  </si>
  <si>
    <t>TECNICO DE LOS SISTEMAS INFORMATICOS</t>
  </si>
  <si>
    <t xml:space="preserve">ENCARGADA DE ENFERMERIA </t>
  </si>
  <si>
    <t>ENFERMERA ENCARGADA HEMODIALISIS</t>
  </si>
  <si>
    <t>SUPERVISORA DE ENFERMERÍA</t>
  </si>
  <si>
    <t>ENFERMERA DE ATENCIÓN</t>
  </si>
  <si>
    <t xml:space="preserve">TECNICO INSTRUMENTISTA </t>
  </si>
  <si>
    <t>TÉCNICO INSTRUMENTISTA DE NEURO</t>
  </si>
  <si>
    <t>TEC. FACOEMULSIFICACION</t>
  </si>
  <si>
    <t>TÉCNICO DE FACOEMULSIFICACION</t>
  </si>
  <si>
    <t xml:space="preserve">TÉCNICO INSTRUMENTISTA </t>
  </si>
  <si>
    <t>TÉCNICO OFTALMOLOGO</t>
  </si>
  <si>
    <t>TECNICO DE RAYOS X</t>
  </si>
  <si>
    <t>TECNICO OFTALMOLOGO</t>
  </si>
  <si>
    <t>TÉCNICO OPTOMETRA</t>
  </si>
  <si>
    <t xml:space="preserve">AUXILIAR </t>
  </si>
  <si>
    <t>ESTERILIZADOR</t>
  </si>
  <si>
    <t xml:space="preserve">AUXILIAR DE ENFERMERIA </t>
  </si>
  <si>
    <t>BIOANALISTA</t>
  </si>
  <si>
    <t>BIOANALISTA ASISTENTE</t>
  </si>
  <si>
    <t xml:space="preserve">BIOANALISTA </t>
  </si>
  <si>
    <t xml:space="preserve">MÉDICO  NEUROCIRUJANO </t>
  </si>
  <si>
    <t>CORDERO NUÑEZ</t>
  </si>
  <si>
    <t xml:space="preserve">ANGELA MARIA </t>
  </si>
  <si>
    <t>CALDERON MARTINEZ</t>
  </si>
  <si>
    <t xml:space="preserve">ROMAN ERNESTO </t>
  </si>
  <si>
    <t>AQUINO ECHAVARRIA</t>
  </si>
  <si>
    <t xml:space="preserve">ROSA ELENA </t>
  </si>
  <si>
    <t xml:space="preserve">BRITO ESPINAL </t>
  </si>
  <si>
    <t xml:space="preserve">ANALISTA FINANCIERA </t>
  </si>
  <si>
    <t>ANALISTA DE NOMINA</t>
  </si>
  <si>
    <t xml:space="preserve">MARIA CECILIA </t>
  </si>
  <si>
    <t xml:space="preserve">HERNANDEZ SABA </t>
  </si>
  <si>
    <t xml:space="preserve">ENCARGADA DE ATENCION AL USUARIO </t>
  </si>
  <si>
    <t xml:space="preserve">ATENCION AL USUARIO </t>
  </si>
  <si>
    <t>ANGELICA MARIA</t>
  </si>
  <si>
    <t xml:space="preserve">ROSA MOREL </t>
  </si>
  <si>
    <t xml:space="preserve">CLETO RAFAEL </t>
  </si>
  <si>
    <t xml:space="preserve">RAMIREZ PENSO </t>
  </si>
  <si>
    <t>FIJO</t>
  </si>
  <si>
    <t>N/A</t>
  </si>
  <si>
    <t>DIRECCION</t>
  </si>
  <si>
    <t xml:space="preserve">DISEÑADOR GRAFICO </t>
  </si>
  <si>
    <t>SENA RIVAS</t>
  </si>
  <si>
    <t xml:space="preserve">TIRSO ESTANILAO </t>
  </si>
  <si>
    <t xml:space="preserve">MIEMBRO DE SEGURIDAD </t>
  </si>
  <si>
    <t xml:space="preserve">RIVERA </t>
  </si>
  <si>
    <t xml:space="preserve">JOSE MANUEL </t>
  </si>
  <si>
    <t>DE LA CRUZ</t>
  </si>
  <si>
    <t xml:space="preserve">JULIO CESAR </t>
  </si>
  <si>
    <t>RAMIREZ DE LEON</t>
  </si>
  <si>
    <t xml:space="preserve">GEORGE MILCIADES </t>
  </si>
  <si>
    <t>FRANCO ACOSTA</t>
  </si>
  <si>
    <t xml:space="preserve">LORENZO MARTIN </t>
  </si>
  <si>
    <t>ENCARNACION GRULLART</t>
  </si>
  <si>
    <t xml:space="preserve">EDWARD ARTURO </t>
  </si>
  <si>
    <t xml:space="preserve">PINALES GUERRERO </t>
  </si>
  <si>
    <t xml:space="preserve">ALEXANDRE ENMANUEL </t>
  </si>
  <si>
    <t>MUÑOZ FRANCO</t>
  </si>
  <si>
    <t xml:space="preserve">ZACARIAS </t>
  </si>
  <si>
    <t>RODRÍGUEZ VALDEZ</t>
  </si>
  <si>
    <t xml:space="preserve">FELICIANO VLADIMIR </t>
  </si>
  <si>
    <t>JIMENEZ MENDEZ</t>
  </si>
  <si>
    <t xml:space="preserve">GABRIEL ALBERTO </t>
  </si>
  <si>
    <t>ROSARIO PÉREZ</t>
  </si>
  <si>
    <t>PEDRO BIENVENIDO</t>
  </si>
  <si>
    <t>FERNÁNDEZ DEL  CARMEN</t>
  </si>
  <si>
    <t xml:space="preserve">FRANCIS ATILES </t>
  </si>
  <si>
    <t>NUÑEZ RIVAS</t>
  </si>
  <si>
    <t>TORRES ARIAS</t>
  </si>
  <si>
    <t xml:space="preserve">JUAN EMILIO </t>
  </si>
  <si>
    <t>SANTANA VENTURA</t>
  </si>
  <si>
    <t xml:space="preserve">JOSEFINA </t>
  </si>
  <si>
    <t>MOREL BELEN</t>
  </si>
  <si>
    <t xml:space="preserve">JOSÉ APOLINAR </t>
  </si>
  <si>
    <t>SUPERVISOR</t>
  </si>
  <si>
    <t>QUITERIO NUÑEZ</t>
  </si>
  <si>
    <t xml:space="preserve">FRANKLYN WILLIAMS </t>
  </si>
  <si>
    <t xml:space="preserve">VIGILANTE </t>
  </si>
  <si>
    <t xml:space="preserve">MERCEDES DE JESUS </t>
  </si>
  <si>
    <t xml:space="preserve">FREFERICK MARTI </t>
  </si>
  <si>
    <t>MENSAJERO INTERNO</t>
  </si>
  <si>
    <t>SENA RAMON</t>
  </si>
  <si>
    <t>RAUDY PAUL</t>
  </si>
  <si>
    <t>SALA MARTINEZ</t>
  </si>
  <si>
    <t xml:space="preserve">WANDEL </t>
  </si>
  <si>
    <t xml:space="preserve">MARIA RAFAELA </t>
  </si>
  <si>
    <t>DISLA PEREZ</t>
  </si>
  <si>
    <t xml:space="preserve">MEDICO EPIDEMIOLOGA </t>
  </si>
  <si>
    <t xml:space="preserve">EPIDEMIOLOGIA </t>
  </si>
  <si>
    <t xml:space="preserve">RECURSOS HUMANOS </t>
  </si>
  <si>
    <t xml:space="preserve">TRONCOSO LEON </t>
  </si>
  <si>
    <t xml:space="preserve">ROSALBA </t>
  </si>
  <si>
    <t xml:space="preserve">CLARA IVELISSE </t>
  </si>
  <si>
    <t xml:space="preserve">SOSA ASTACIO </t>
  </si>
  <si>
    <t xml:space="preserve">CAJERA </t>
  </si>
  <si>
    <t xml:space="preserve">REYES BELTRAN </t>
  </si>
  <si>
    <t>JOENY STEFFANIE</t>
  </si>
  <si>
    <t>CAJERO</t>
  </si>
  <si>
    <t xml:space="preserve">MEDINA BONERE </t>
  </si>
  <si>
    <t xml:space="preserve">KATHERINE ABIGAIL </t>
  </si>
  <si>
    <t>AUXILIAR ADMINISTRATIVO</t>
  </si>
  <si>
    <t xml:space="preserve">RODRIGUEZ GOMEZ </t>
  </si>
  <si>
    <t>LEURYS DARIO</t>
  </si>
  <si>
    <t xml:space="preserve">GONZALEZ ALMANZAR </t>
  </si>
  <si>
    <t>OSCAR</t>
  </si>
  <si>
    <t>ACOSTA MENDEZ</t>
  </si>
  <si>
    <t>FRAILIS</t>
  </si>
  <si>
    <t>SUAREZ GÓMEZ</t>
  </si>
  <si>
    <t xml:space="preserve">PABLO JOSÉ </t>
  </si>
  <si>
    <t>DEL ORBE NOVAS</t>
  </si>
  <si>
    <t xml:space="preserve">AIDA EDELMIRA </t>
  </si>
  <si>
    <t>DOÑE PANIAGUA</t>
  </si>
  <si>
    <t xml:space="preserve">ANGELA </t>
  </si>
  <si>
    <t xml:space="preserve">AUXILIAR DE ATENCION AL USUARIO DE LA SALUD </t>
  </si>
  <si>
    <t xml:space="preserve">LORENZO </t>
  </si>
  <si>
    <t xml:space="preserve">CHARINA CRISTHAL </t>
  </si>
  <si>
    <t xml:space="preserve">ROSA ESTHER </t>
  </si>
  <si>
    <t xml:space="preserve">CAMEJO FORTUNATO </t>
  </si>
  <si>
    <t xml:space="preserve">CLAUDIO ALBERTO </t>
  </si>
  <si>
    <t xml:space="preserve">CASTAÑO BELTRE </t>
  </si>
  <si>
    <t xml:space="preserve">VIANNY </t>
  </si>
  <si>
    <t>AUXILIAR DE ATENCIÓN AL USUARIO DE SALUD</t>
  </si>
  <si>
    <t xml:space="preserve">FRIAS PERDOMO </t>
  </si>
  <si>
    <t xml:space="preserve">JUANA LISBETH </t>
  </si>
  <si>
    <t xml:space="preserve">GUZMAN THEN </t>
  </si>
  <si>
    <t xml:space="preserve">ISAMAR </t>
  </si>
  <si>
    <t xml:space="preserve">MINAYA GARCIA </t>
  </si>
  <si>
    <t xml:space="preserve">MARIELYS ISABEL </t>
  </si>
  <si>
    <t>DE PAULA LORA</t>
  </si>
  <si>
    <t xml:space="preserve">ANGEL GABRIEL </t>
  </si>
  <si>
    <t xml:space="preserve">AUXILIAR DE ATENCIÓN AL USUARIO DE SALUD </t>
  </si>
  <si>
    <t>SANTANA VARGAS</t>
  </si>
  <si>
    <t xml:space="preserve">SOBEIDA DE JESUS </t>
  </si>
  <si>
    <t>VASQUEZ ARIAS</t>
  </si>
  <si>
    <t xml:space="preserve">MILDRED </t>
  </si>
  <si>
    <t>CABRERA PEGUERO</t>
  </si>
  <si>
    <t>ROSEMARY</t>
  </si>
  <si>
    <t xml:space="preserve">CORDONES VIZCAINO </t>
  </si>
  <si>
    <t xml:space="preserve">MARIA ALEXANDRA  </t>
  </si>
  <si>
    <t xml:space="preserve"> 25/09/2014</t>
  </si>
  <si>
    <t xml:space="preserve">BERIGUETE JIMÉNEZ </t>
  </si>
  <si>
    <t xml:space="preserve">MARINELY </t>
  </si>
  <si>
    <t>AUXILIAR DE ATENCIÓN AL USUARIO</t>
  </si>
  <si>
    <t xml:space="preserve">MOQUETE </t>
  </si>
  <si>
    <t xml:space="preserve">JOAN ALESSANDRO </t>
  </si>
  <si>
    <t>ALCEQUIZ CARRASCO</t>
  </si>
  <si>
    <t xml:space="preserve">KATHERINE ZULEICA </t>
  </si>
  <si>
    <t xml:space="preserve">AQUINO MORILLO </t>
  </si>
  <si>
    <t xml:space="preserve">HAIRO MANUEL </t>
  </si>
  <si>
    <t xml:space="preserve">AUXILIAR DE COCINA </t>
  </si>
  <si>
    <t xml:space="preserve">ANTONIO PELEGRIN </t>
  </si>
  <si>
    <t xml:space="preserve">JAVIER </t>
  </si>
  <si>
    <t>AYUDANTE DE COCINA</t>
  </si>
  <si>
    <t>TIBURCIO URBAEZ</t>
  </si>
  <si>
    <t xml:space="preserve">JUDISSA </t>
  </si>
  <si>
    <t>AUXILIAR DE COCINA</t>
  </si>
  <si>
    <t xml:space="preserve">ROSARIO AÑAZCO </t>
  </si>
  <si>
    <t>YASEL NAIROBI</t>
  </si>
  <si>
    <t xml:space="preserve">PEREZ </t>
  </si>
  <si>
    <t xml:space="preserve">CAROLINA </t>
  </si>
  <si>
    <t>SILVESTRE MENDOZA</t>
  </si>
  <si>
    <t xml:space="preserve">ROSAURA </t>
  </si>
  <si>
    <t>ARIAS ENCARNACIÓN</t>
  </si>
  <si>
    <t xml:space="preserve">ALTAGRACIA </t>
  </si>
  <si>
    <t>HERNANDEZ</t>
  </si>
  <si>
    <t>MARGARITA</t>
  </si>
  <si>
    <t>LLUBERES DE GONZÁLEZ</t>
  </si>
  <si>
    <t xml:space="preserve">INOCENCIA </t>
  </si>
  <si>
    <t>MORETA PICHARDO</t>
  </si>
  <si>
    <t xml:space="preserve">GUIDY STEFANYS </t>
  </si>
  <si>
    <t>VÁSQUEZ BELEN</t>
  </si>
  <si>
    <t xml:space="preserve">LOURDES  </t>
  </si>
  <si>
    <t>GRULLON LAZALA</t>
  </si>
  <si>
    <t xml:space="preserve">DELMIRA ZULEMA </t>
  </si>
  <si>
    <t>PÉREZ</t>
  </si>
  <si>
    <t xml:space="preserve">ELISA AMIRYS </t>
  </si>
  <si>
    <t>GRACIANO KELLYS</t>
  </si>
  <si>
    <t xml:space="preserve">MARIA ISABEL </t>
  </si>
  <si>
    <t xml:space="preserve">JOSÉ </t>
  </si>
  <si>
    <t xml:space="preserve">RAYMUNDO </t>
  </si>
  <si>
    <t xml:space="preserve">AUXILIAR DE HIGIENIZACIÓN </t>
  </si>
  <si>
    <t xml:space="preserve">OLIVERO PEÑA </t>
  </si>
  <si>
    <t xml:space="preserve">YANET </t>
  </si>
  <si>
    <t xml:space="preserve">HERMAN HENLY </t>
  </si>
  <si>
    <t>ARLANDA CELESTE</t>
  </si>
  <si>
    <t xml:space="preserve">CIPRIAN ESCALANTE </t>
  </si>
  <si>
    <t xml:space="preserve">MARIE ELAINE </t>
  </si>
  <si>
    <t>ENCARNACIÓN FELIZ</t>
  </si>
  <si>
    <t xml:space="preserve">JOHNATAN </t>
  </si>
  <si>
    <t>RODRIGUEZ ROSARIO</t>
  </si>
  <si>
    <t xml:space="preserve">YUBERKYS </t>
  </si>
  <si>
    <t>VIZCAINO ALMONTE</t>
  </si>
  <si>
    <t xml:space="preserve">BIBIAN ALEJANDRINA </t>
  </si>
  <si>
    <t>VALDEZ OTAÑO</t>
  </si>
  <si>
    <t xml:space="preserve">MARY </t>
  </si>
  <si>
    <t xml:space="preserve">MAÑON JAVIER </t>
  </si>
  <si>
    <t xml:space="preserve">MARTIRES </t>
  </si>
  <si>
    <t xml:space="preserve">GIRÓN LAURENCIO </t>
  </si>
  <si>
    <t>FÉLIX</t>
  </si>
  <si>
    <t xml:space="preserve">KATY ALTAGRACIA </t>
  </si>
  <si>
    <t>BISONO MARTÍNEZ</t>
  </si>
  <si>
    <t xml:space="preserve">FIDELINA ALTAGRACIA </t>
  </si>
  <si>
    <t>SANTOS</t>
  </si>
  <si>
    <t xml:space="preserve">CLARA LUZ ELENA </t>
  </si>
  <si>
    <t>CUEVAS</t>
  </si>
  <si>
    <t xml:space="preserve">YAJAIRA </t>
  </si>
  <si>
    <t xml:space="preserve">SEGURA SEGURA </t>
  </si>
  <si>
    <t xml:space="preserve">ZORAIDA </t>
  </si>
  <si>
    <t>GRULLON ESCOLÁSTICA</t>
  </si>
  <si>
    <t xml:space="preserve">RAFAEL ANTONIO </t>
  </si>
  <si>
    <t>GARCÍA JIMÉNEZ</t>
  </si>
  <si>
    <t xml:space="preserve">SANTIAGO </t>
  </si>
  <si>
    <t xml:space="preserve">CARMEN LUCILA </t>
  </si>
  <si>
    <t xml:space="preserve">MEDINA  </t>
  </si>
  <si>
    <t xml:space="preserve">MAIRA  </t>
  </si>
  <si>
    <t xml:space="preserve">BONILLA  </t>
  </si>
  <si>
    <t xml:space="preserve">FRANCIA MIGUELINA </t>
  </si>
  <si>
    <t>BERIHUETE CONTRERAS</t>
  </si>
  <si>
    <t>DE LA CRUZ MARTÍNEZ</t>
  </si>
  <si>
    <t xml:space="preserve">SIMONA </t>
  </si>
  <si>
    <t>RAMÍREZ</t>
  </si>
  <si>
    <t>MONTERO</t>
  </si>
  <si>
    <t xml:space="preserve">ANA VICTORIA </t>
  </si>
  <si>
    <t>MARTÍNEZ MOGICA</t>
  </si>
  <si>
    <t xml:space="preserve">YRENE CELESTE </t>
  </si>
  <si>
    <t>CONCEPCIÓN TAVERAS</t>
  </si>
  <si>
    <t xml:space="preserve">PASTOR MARINO </t>
  </si>
  <si>
    <t>MATOS FERNÁNDEZ</t>
  </si>
  <si>
    <t xml:space="preserve">MANUEL ENRIQUE </t>
  </si>
  <si>
    <t>PERALTA PERALTA</t>
  </si>
  <si>
    <t xml:space="preserve">MILAGROS </t>
  </si>
  <si>
    <t>PERDOMO</t>
  </si>
  <si>
    <t xml:space="preserve">SANTA </t>
  </si>
  <si>
    <t>POZO</t>
  </si>
  <si>
    <t xml:space="preserve">ANA LUISA </t>
  </si>
  <si>
    <t xml:space="preserve">SANTIANGO ROQUES </t>
  </si>
  <si>
    <t xml:space="preserve">ATANASIS MIGUEL </t>
  </si>
  <si>
    <t>ORTIZ ARIAS</t>
  </si>
  <si>
    <t xml:space="preserve">LUZ ZENEIDA </t>
  </si>
  <si>
    <t xml:space="preserve">JIMENEZ CEPIN </t>
  </si>
  <si>
    <t xml:space="preserve">ALGENIS GREGORIO </t>
  </si>
  <si>
    <t xml:space="preserve">ORTIZ MELENCIANO </t>
  </si>
  <si>
    <t xml:space="preserve">FELIZ FELIZ </t>
  </si>
  <si>
    <t xml:space="preserve">ELVIS DARIO </t>
  </si>
  <si>
    <t xml:space="preserve">FRANCISCA </t>
  </si>
  <si>
    <t>RIVERA ALVAREZ</t>
  </si>
  <si>
    <t xml:space="preserve">IRIS EUNICE </t>
  </si>
  <si>
    <t>PEREZ FELIZ</t>
  </si>
  <si>
    <t>CREISEIDA</t>
  </si>
  <si>
    <t>LOPEZ LEON</t>
  </si>
  <si>
    <t xml:space="preserve">JUANA EVA </t>
  </si>
  <si>
    <t xml:space="preserve">AYUDANTE DE LAVANDERIA </t>
  </si>
  <si>
    <t xml:space="preserve">LÓPEZ REYES </t>
  </si>
  <si>
    <t xml:space="preserve">ROWELLINTON DARIEL </t>
  </si>
  <si>
    <t>AUXILIAR DE LAVANDERÍA</t>
  </si>
  <si>
    <t xml:space="preserve">GUZMAN MARTÍNEZ </t>
  </si>
  <si>
    <t xml:space="preserve">ENMANUEL </t>
  </si>
  <si>
    <t>GUZMAN HEREDIA</t>
  </si>
  <si>
    <t xml:space="preserve">LUIS MIGUEL </t>
  </si>
  <si>
    <t>DE LOS SANTOS MORA</t>
  </si>
  <si>
    <t>ROSARIO</t>
  </si>
  <si>
    <t xml:space="preserve">SERGIO </t>
  </si>
  <si>
    <t>PEREZ MONTERO</t>
  </si>
  <si>
    <t xml:space="preserve">ANA MIRCA </t>
  </si>
  <si>
    <t>RAMON</t>
  </si>
  <si>
    <t xml:space="preserve">ERIDANIA </t>
  </si>
  <si>
    <t>PERALTA BIDO</t>
  </si>
  <si>
    <t xml:space="preserve">MELANIA </t>
  </si>
  <si>
    <t>GONZALEZ</t>
  </si>
  <si>
    <t xml:space="preserve">GENNY JOSEFINA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</si>
  <si>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</si>
  <si>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DOMINGA </t>
  </si>
  <si>
    <t xml:space="preserve">HURTADO BELEZ </t>
  </si>
  <si>
    <t xml:space="preserve">SAIRIS MAILENIN </t>
  </si>
  <si>
    <t xml:space="preserve">RODRIGUEZ RAMIREZ </t>
  </si>
  <si>
    <t xml:space="preserve">ISAIAS </t>
  </si>
  <si>
    <t xml:space="preserve">DIFO ARIAS </t>
  </si>
  <si>
    <t>ANTHONY ELIEZER</t>
  </si>
  <si>
    <t xml:space="preserve">ALVAREZ CAPELLAN </t>
  </si>
  <si>
    <t>CASTRO MARÍA</t>
  </si>
  <si>
    <t xml:space="preserve">EUGENIO </t>
  </si>
  <si>
    <t xml:space="preserve">DIAZ MONTERO </t>
  </si>
  <si>
    <t xml:space="preserve">CARLOS ANTONIO </t>
  </si>
  <si>
    <t>LIBURD GALVAN</t>
  </si>
  <si>
    <t xml:space="preserve">MELVIN ERNESTO </t>
  </si>
  <si>
    <t>CABRAL GRACIANO</t>
  </si>
  <si>
    <t>DE JESUS DE JESUS</t>
  </si>
  <si>
    <t xml:space="preserve">ANGELITO </t>
  </si>
  <si>
    <t>PEREZ ROSARIO</t>
  </si>
  <si>
    <t xml:space="preserve">LUILLYS DOMINGO 
</t>
  </si>
  <si>
    <t>VENTURA FIGARO</t>
  </si>
  <si>
    <t xml:space="preserve">PABLO MIGUEL </t>
  </si>
  <si>
    <t>EMIS</t>
  </si>
  <si>
    <t xml:space="preserve">JUAN MIGUEL </t>
  </si>
  <si>
    <t xml:space="preserve">DIGITADOR </t>
  </si>
  <si>
    <t xml:space="preserve">RAMIREZ MESA </t>
  </si>
  <si>
    <t xml:space="preserve">CRICEL </t>
  </si>
  <si>
    <t>DEPARTAMENTO DE ALMACEN DE MATERIALES</t>
  </si>
  <si>
    <t xml:space="preserve">AUXILIAR DE ALMACÉN Y SUMINISTRO </t>
  </si>
  <si>
    <t xml:space="preserve">FABIAN ENCARNACION </t>
  </si>
  <si>
    <t>WELINTON</t>
  </si>
  <si>
    <t xml:space="preserve"> 22/09/2014</t>
  </si>
  <si>
    <t>AUXILIAR DE ALMACÉN</t>
  </si>
  <si>
    <t>PAULINO</t>
  </si>
  <si>
    <t>MARCOS ANTONIO</t>
  </si>
  <si>
    <t>NUÑEZ FARIA</t>
  </si>
  <si>
    <t xml:space="preserve">SILVERIO </t>
  </si>
  <si>
    <t>DEPARTAMENTO DE ARCHIVO CLINICO</t>
  </si>
  <si>
    <t>AUXILIAR DE ARCHIVO CLÍNICO</t>
  </si>
  <si>
    <t>HERRERA MOYA</t>
  </si>
  <si>
    <t xml:space="preserve">CAROLINA ALTAGRACIA </t>
  </si>
  <si>
    <t xml:space="preserve">CONTRERAS REYES </t>
  </si>
  <si>
    <t xml:space="preserve">BRANDON OSIRIS </t>
  </si>
  <si>
    <t>LEBRON FELIZ</t>
  </si>
  <si>
    <t>WAKERT VIRGILIO</t>
  </si>
  <si>
    <t>HERNANDEZ GENAO</t>
  </si>
  <si>
    <t xml:space="preserve">ANDERSON </t>
  </si>
  <si>
    <t>BENITO DE LA ROSA</t>
  </si>
  <si>
    <t xml:space="preserve">RAMÓN GEOVANNY </t>
  </si>
  <si>
    <t>RODRÍGUEZ RAMOS</t>
  </si>
  <si>
    <t xml:space="preserve">CARMEN VICTORIA </t>
  </si>
  <si>
    <t>GÓMEZ LIBERATO</t>
  </si>
  <si>
    <t xml:space="preserve">CINTHIA MARINA </t>
  </si>
  <si>
    <t>AUXILIAR DE ADMISIÓN</t>
  </si>
  <si>
    <t xml:space="preserve">SÁNCHEZ TEJADA </t>
  </si>
  <si>
    <t xml:space="preserve">MARLIN ESTEFANI </t>
  </si>
  <si>
    <t xml:space="preserve">SECRETARIA DE ADMISION </t>
  </si>
  <si>
    <t xml:space="preserve">LUGO GONZALEZ </t>
  </si>
  <si>
    <t xml:space="preserve">FRANCHESCA </t>
  </si>
  <si>
    <t>GREEN DE JESÚS</t>
  </si>
  <si>
    <t>JANY MARGARITA</t>
  </si>
  <si>
    <t>ORTEGA</t>
  </si>
  <si>
    <t xml:space="preserve">WINIFER ESTHER </t>
  </si>
  <si>
    <t xml:space="preserve">CUEVAS ROMERO </t>
  </si>
  <si>
    <t xml:space="preserve">EMMANUEL </t>
  </si>
  <si>
    <t>REYES CORPORAN</t>
  </si>
  <si>
    <t xml:space="preserve">MARIA CRISTINA </t>
  </si>
  <si>
    <t>MORALES BRETÓN</t>
  </si>
  <si>
    <t>YOMARI</t>
  </si>
  <si>
    <t>MORLA BREA</t>
  </si>
  <si>
    <t xml:space="preserve">MINOSCA ALTAGRACIA </t>
  </si>
  <si>
    <t>FELIX BROOKS</t>
  </si>
  <si>
    <t xml:space="preserve">JENIFFER ANDREINA </t>
  </si>
  <si>
    <t>MARMOL BAUTISTA</t>
  </si>
  <si>
    <t xml:space="preserve">ANGELA ESTHER </t>
  </si>
  <si>
    <t xml:space="preserve">DIAZ REYES </t>
  </si>
  <si>
    <t xml:space="preserve">MIGUEL ANGEL </t>
  </si>
  <si>
    <t xml:space="preserve">SECRETARIA DE CARDIOLOGÍA </t>
  </si>
  <si>
    <t>PERALTA VALDEZ</t>
  </si>
  <si>
    <t>FLORANGEL</t>
  </si>
  <si>
    <t>SANCHEZ TEJADA</t>
  </si>
  <si>
    <t xml:space="preserve">ARLETTE DE JESUS </t>
  </si>
  <si>
    <t xml:space="preserve"> SECRETARIA</t>
  </si>
  <si>
    <t>DE LEÓN DE LOS SANTOS</t>
  </si>
  <si>
    <t xml:space="preserve">MARÍA ELENA </t>
  </si>
  <si>
    <t xml:space="preserve">AUXILIAR DE ATENCION AL CIUDADANO </t>
  </si>
  <si>
    <t>POLANCO MARTINEZ</t>
  </si>
  <si>
    <t xml:space="preserve">JUAN FRANCISCO </t>
  </si>
  <si>
    <t xml:space="preserve">AUXILIAR DE ATENCION AL USUARIO </t>
  </si>
  <si>
    <t xml:space="preserve">CALVO </t>
  </si>
  <si>
    <t xml:space="preserve">SHAKIRA </t>
  </si>
  <si>
    <t xml:space="preserve">DE LEON ALCANTARA </t>
  </si>
  <si>
    <t xml:space="preserve">YANELA </t>
  </si>
  <si>
    <t xml:space="preserve">FERNANDEZ SALAZAR </t>
  </si>
  <si>
    <t xml:space="preserve">IRAISA MARIA </t>
  </si>
  <si>
    <t xml:space="preserve">AUXILIAR DE ATENCIÓN AL USUARIO </t>
  </si>
  <si>
    <t xml:space="preserve">DELGADO RAMOS </t>
  </si>
  <si>
    <t xml:space="preserve">ALICI </t>
  </si>
  <si>
    <t xml:space="preserve">PUJOLS SEVERINO </t>
  </si>
  <si>
    <t xml:space="preserve">MADELYN DE JESUS </t>
  </si>
  <si>
    <t>VIOLA TEJEDA</t>
  </si>
  <si>
    <t xml:space="preserve">CAROLYN </t>
  </si>
  <si>
    <t xml:space="preserve">DE LA CRUZ VILLAR </t>
  </si>
  <si>
    <t xml:space="preserve">FLERIDA CAROLINA </t>
  </si>
  <si>
    <t>DE LA ROSA REYES</t>
  </si>
  <si>
    <t xml:space="preserve">ADRYS CARMELO </t>
  </si>
  <si>
    <t xml:space="preserve">HENRÍQUEZ  PÉREZ </t>
  </si>
  <si>
    <t xml:space="preserve">MARY MERCEDES </t>
  </si>
  <si>
    <t xml:space="preserve">BETANCES MARTINEZ </t>
  </si>
  <si>
    <t xml:space="preserve">MARY VICTORIA </t>
  </si>
  <si>
    <t xml:space="preserve">MATOS MENA </t>
  </si>
  <si>
    <t xml:space="preserve">ELIANNA ESTEFFANIE </t>
  </si>
  <si>
    <t>TÉCNICO EEG</t>
  </si>
  <si>
    <t>FERNÁNDEZ CORREA</t>
  </si>
  <si>
    <t xml:space="preserve">MIGUEL ANTONIO </t>
  </si>
  <si>
    <t xml:space="preserve">TECNICO DE RAYOS X </t>
  </si>
  <si>
    <t xml:space="preserve">CRUZ PERALTA </t>
  </si>
  <si>
    <t xml:space="preserve">EDWIN RAFAEL </t>
  </si>
  <si>
    <t>SUPERVISORA ENFERMERÍA</t>
  </si>
  <si>
    <t>MARTE POLANCO</t>
  </si>
  <si>
    <t xml:space="preserve"> LAURA </t>
  </si>
  <si>
    <t xml:space="preserve">SUPERVISORA DE ENFERMERÍA </t>
  </si>
  <si>
    <t xml:space="preserve">AMEZQUITA MOSQUEA </t>
  </si>
  <si>
    <t xml:space="preserve">DULCE MARÍA </t>
  </si>
  <si>
    <t xml:space="preserve">EUSEBIO ASTACIO </t>
  </si>
  <si>
    <t xml:space="preserve">ERODITA </t>
  </si>
  <si>
    <t>REYES MERCEDES DE ESPINO</t>
  </si>
  <si>
    <t xml:space="preserve">NURYS JOCELYN </t>
  </si>
  <si>
    <t>DEL ROSARIO PEREZ</t>
  </si>
  <si>
    <t xml:space="preserve">ELENA </t>
  </si>
  <si>
    <t xml:space="preserve">JIMENEZ AQUINO </t>
  </si>
  <si>
    <t>MARIA NIEVE</t>
  </si>
  <si>
    <t xml:space="preserve">MORENO </t>
  </si>
  <si>
    <t xml:space="preserve">ANA DOLORES </t>
  </si>
  <si>
    <t>PAULINO DE EVERTZ</t>
  </si>
  <si>
    <t xml:space="preserve">CRISTINA ANTONIA </t>
  </si>
  <si>
    <t>ADON SALAS</t>
  </si>
  <si>
    <t xml:space="preserve">SANTA ÁNGELA </t>
  </si>
  <si>
    <t>MÉNDEZ BATISTA</t>
  </si>
  <si>
    <t xml:space="preserve">MINERVA ALTAGRACIA </t>
  </si>
  <si>
    <t>MARTE PAREDES</t>
  </si>
  <si>
    <t xml:space="preserve">ANA IVELISSE </t>
  </si>
  <si>
    <t>LIRANZO PAULINO</t>
  </si>
  <si>
    <t xml:space="preserve">LUZ ALBANIA </t>
  </si>
  <si>
    <t>SUSANA JIMÉNEZ</t>
  </si>
  <si>
    <t xml:space="preserve">JIMENEZ DE LOS SANTOS </t>
  </si>
  <si>
    <t xml:space="preserve">SARAH </t>
  </si>
  <si>
    <t>CERI ESPINAL</t>
  </si>
  <si>
    <t>ESTERILIZADOR DE MATERIALES</t>
  </si>
  <si>
    <t xml:space="preserve">SORIANO PANIAGUA </t>
  </si>
  <si>
    <t xml:space="preserve">GUSTAVO ALBERTO </t>
  </si>
  <si>
    <t>ENFERMERO DE ATENCIÓN</t>
  </si>
  <si>
    <t xml:space="preserve">SANTANA BATISTA </t>
  </si>
  <si>
    <t xml:space="preserve">ANYELO </t>
  </si>
  <si>
    <t>ACEVEDO HERNANDEZ</t>
  </si>
  <si>
    <t xml:space="preserve">JUAN REYNALDO </t>
  </si>
  <si>
    <t xml:space="preserve"> ALMONTE </t>
  </si>
  <si>
    <t>CLAUDIO ARISMENDY</t>
  </si>
  <si>
    <t>PINEDA BENITES</t>
  </si>
  <si>
    <t xml:space="preserve">NELSON GABRIEL </t>
  </si>
  <si>
    <t>HICIANO DELANDA</t>
  </si>
  <si>
    <t xml:space="preserve">GREISY ANNELY </t>
  </si>
  <si>
    <t>FELIZ CARRASCO</t>
  </si>
  <si>
    <t xml:space="preserve">ARILENIS </t>
  </si>
  <si>
    <t>ALICIA</t>
  </si>
  <si>
    <t>MORLA CARO</t>
  </si>
  <si>
    <t>ANA MILAGROS</t>
  </si>
  <si>
    <t>CONCEPCION CABRAL</t>
  </si>
  <si>
    <t xml:space="preserve">ROSSY </t>
  </si>
  <si>
    <t xml:space="preserve">ABREU SANTOS </t>
  </si>
  <si>
    <t xml:space="preserve">MILOSIS YASMIN </t>
  </si>
  <si>
    <t xml:space="preserve">RAMIREZ RIVAS </t>
  </si>
  <si>
    <t xml:space="preserve">YESSICA YICAURIS </t>
  </si>
  <si>
    <t xml:space="preserve">FERRERAS SUERO </t>
  </si>
  <si>
    <t xml:space="preserve">MAIRENY </t>
  </si>
  <si>
    <t xml:space="preserve">ARIAS </t>
  </si>
  <si>
    <t xml:space="preserve">CARMEN IRIS </t>
  </si>
  <si>
    <t xml:space="preserve">JIMENEZ PINALES </t>
  </si>
  <si>
    <t xml:space="preserve">JACQUELINE </t>
  </si>
  <si>
    <t xml:space="preserve">CASTILLO SUERO </t>
  </si>
  <si>
    <t xml:space="preserve">ANA MARÍA </t>
  </si>
  <si>
    <t xml:space="preserve">MOSCOSO BURGOS </t>
  </si>
  <si>
    <t xml:space="preserve">JENNY MARGARITA </t>
  </si>
  <si>
    <t xml:space="preserve">MENDEZ MEDRANO </t>
  </si>
  <si>
    <t xml:space="preserve">WELLING MIGUELINA </t>
  </si>
  <si>
    <t xml:space="preserve">CUELLO MARTINEZ </t>
  </si>
  <si>
    <t xml:space="preserve">ANGELA RAMONA </t>
  </si>
  <si>
    <t>TEJEDA GOMEZ</t>
  </si>
  <si>
    <t xml:space="preserve">PATRICIA FERNANDA </t>
  </si>
  <si>
    <t>SATURRIA GONZÁLEZ</t>
  </si>
  <si>
    <t xml:space="preserve">JENNY </t>
  </si>
  <si>
    <t>RODRÍGUEZ FELIZ</t>
  </si>
  <si>
    <t xml:space="preserve">MARÍA  DE LOS ANGELES </t>
  </si>
  <si>
    <t>PÉREZ RAMÍREZ</t>
  </si>
  <si>
    <t xml:space="preserve">MARIANELA </t>
  </si>
  <si>
    <t>RAMOS RODRIGUEZ</t>
  </si>
  <si>
    <t xml:space="preserve">CHARITO ALTAGRACIA </t>
  </si>
  <si>
    <t>MIGUEL HENRIQUEZ</t>
  </si>
  <si>
    <t xml:space="preserve">MARINA </t>
  </si>
  <si>
    <t>MARTÍNEZ LÓPEZ</t>
  </si>
  <si>
    <t xml:space="preserve">DANIRA ALTAGRACIA </t>
  </si>
  <si>
    <t>HERNÁNDEZ</t>
  </si>
  <si>
    <t xml:space="preserve">TOMASA </t>
  </si>
  <si>
    <t>FRANCISCO</t>
  </si>
  <si>
    <t xml:space="preserve">GRISELDA INIRIO </t>
  </si>
  <si>
    <t>FELIZ PEREZ</t>
  </si>
  <si>
    <t>NOVA FLORIAN</t>
  </si>
  <si>
    <t xml:space="preserve">ROSARIO ELENA </t>
  </si>
  <si>
    <t>GERMAN DE JESÚS</t>
  </si>
  <si>
    <t xml:space="preserve">AQUINO SUERO DE MEJÍA </t>
  </si>
  <si>
    <t xml:space="preserve">LILI </t>
  </si>
  <si>
    <t>TORRES FRANCO</t>
  </si>
  <si>
    <t xml:space="preserve">ROSELIA </t>
  </si>
  <si>
    <t>MEDRANO JIMÉNEZ</t>
  </si>
  <si>
    <t xml:space="preserve">MIRIAN </t>
  </si>
  <si>
    <t xml:space="preserve">HERRA DIAZ </t>
  </si>
  <si>
    <t xml:space="preserve">GLENNIS MELISSA </t>
  </si>
  <si>
    <t xml:space="preserve">DE PEÑA GUILLANDEAUX </t>
  </si>
  <si>
    <t xml:space="preserve">JUSTINA </t>
  </si>
  <si>
    <t xml:space="preserve">HENLY CLAUDIO </t>
  </si>
  <si>
    <t xml:space="preserve">ANA ALTAGRACIA </t>
  </si>
  <si>
    <t>RADNEY FIGARO</t>
  </si>
  <si>
    <t xml:space="preserve">LUISA EMILIA </t>
  </si>
  <si>
    <t>PUJOLS PUJOLS</t>
  </si>
  <si>
    <t xml:space="preserve">ARELIS MARILYN </t>
  </si>
  <si>
    <t>VARGAS MENDEZ</t>
  </si>
  <si>
    <t xml:space="preserve">ANTONIA GRISETTE </t>
  </si>
  <si>
    <t>NIRVA CHARLES</t>
  </si>
  <si>
    <t xml:space="preserve">VICTORIA </t>
  </si>
  <si>
    <t>GARCÍA PÉREZ</t>
  </si>
  <si>
    <t xml:space="preserve">ALCIDA </t>
  </si>
  <si>
    <t>ORTIZ ROSARIO</t>
  </si>
  <si>
    <t xml:space="preserve">FELICITA ESTHEFFANY </t>
  </si>
  <si>
    <t>DÍAZ CAYO</t>
  </si>
  <si>
    <t xml:space="preserve">BALDEMIRA </t>
  </si>
  <si>
    <t>SERRANO</t>
  </si>
  <si>
    <t xml:space="preserve">RUTH MILEIKY </t>
  </si>
  <si>
    <t>GUZMAN CABRERA</t>
  </si>
  <si>
    <t xml:space="preserve">YUDELINA </t>
  </si>
  <si>
    <t>TAMAREZ AQUINO</t>
  </si>
  <si>
    <t xml:space="preserve">SARAH MERCEDES </t>
  </si>
  <si>
    <t>PEGUERO RODRÍGUEZ</t>
  </si>
  <si>
    <t xml:space="preserve">BILMA SAGRARIO </t>
  </si>
  <si>
    <t>AQUINO DÍAZ</t>
  </si>
  <si>
    <t xml:space="preserve">ANTIA </t>
  </si>
  <si>
    <t xml:space="preserve"> DÍAZ CRUZ</t>
  </si>
  <si>
    <t>JUANA BAUTISTA</t>
  </si>
  <si>
    <t>OZUNA MARTINEZ</t>
  </si>
  <si>
    <t xml:space="preserve">MARIA VICTORIA </t>
  </si>
  <si>
    <t xml:space="preserve">CORPORÁN FAMILIA </t>
  </si>
  <si>
    <t>SERRANO ROJAS</t>
  </si>
  <si>
    <t xml:space="preserve">ZENEYDA MARÍA </t>
  </si>
  <si>
    <t>GUILLEN URIBE</t>
  </si>
  <si>
    <t xml:space="preserve">ALTAGRACIA ANTONIA </t>
  </si>
  <si>
    <t>APOLINCE</t>
  </si>
  <si>
    <t xml:space="preserve">GEORGINA </t>
  </si>
  <si>
    <t>OZUNA REYES</t>
  </si>
  <si>
    <t xml:space="preserve">ROSALINA </t>
  </si>
  <si>
    <t>PÉREZ GONZÁLEZ</t>
  </si>
  <si>
    <t xml:space="preserve">MARÍA LERIS </t>
  </si>
  <si>
    <t>GALARZA PORTES</t>
  </si>
  <si>
    <t xml:space="preserve">MILDRED JACQUELINE </t>
  </si>
  <si>
    <t>MIESES NOVA</t>
  </si>
  <si>
    <t xml:space="preserve">KIRSIA ALEJANDRINA </t>
  </si>
  <si>
    <t>SANTANA DEL JESÚS</t>
  </si>
  <si>
    <t xml:space="preserve">ALTAGRACIA ELIZABETH </t>
  </si>
  <si>
    <t>MARTÍNEZ MARTÍNEZ</t>
  </si>
  <si>
    <t xml:space="preserve">LUCIANO LORENZO </t>
  </si>
  <si>
    <t>BERIHUETE DE AQUINO</t>
  </si>
  <si>
    <t xml:space="preserve">DORIS MILAGROS </t>
  </si>
  <si>
    <t>PANIAGUA FELIX</t>
  </si>
  <si>
    <t xml:space="preserve">RAQUEL ALTAGRACIA </t>
  </si>
  <si>
    <t>PÉREZ MARTÍNEZ</t>
  </si>
  <si>
    <t xml:space="preserve">MARÍA SALOME </t>
  </si>
  <si>
    <t>DE LA CRUZ DE LA CRUZ</t>
  </si>
  <si>
    <t xml:space="preserve">MARCELA </t>
  </si>
  <si>
    <t>GERVACIO BATISTA</t>
  </si>
  <si>
    <t>CORDERO DE CASTILLO</t>
  </si>
  <si>
    <t xml:space="preserve">MARCIA </t>
  </si>
  <si>
    <t>DE LA CRUZ VIDAL</t>
  </si>
  <si>
    <t xml:space="preserve">YORYS </t>
  </si>
  <si>
    <t>VALDEZ MEJÍA</t>
  </si>
  <si>
    <t xml:space="preserve">DULCE MERCEDES </t>
  </si>
  <si>
    <t>BATISTA VELÁSQUEZ</t>
  </si>
  <si>
    <t xml:space="preserve">NARDIS DEL CARMEN </t>
  </si>
  <si>
    <t>FLORENTINO VARGAS</t>
  </si>
  <si>
    <t xml:space="preserve">YOSELYN BERENICE </t>
  </si>
  <si>
    <t xml:space="preserve">PUJOLS DE LOS SANTOS </t>
  </si>
  <si>
    <t xml:space="preserve">ISMAIRES YESENIA </t>
  </si>
  <si>
    <t>MELO ENCARNACIÓN</t>
  </si>
  <si>
    <t xml:space="preserve">STEPHANY MARINIL </t>
  </si>
  <si>
    <t>BALBUENA POLANCO</t>
  </si>
  <si>
    <t xml:space="preserve">CARMEN </t>
  </si>
  <si>
    <t xml:space="preserve">AUXILIAR HEMODINAMIA </t>
  </si>
  <si>
    <t>GARCIA AMPARO</t>
  </si>
  <si>
    <t xml:space="preserve">JOENNY </t>
  </si>
  <si>
    <t>AUXILIAR HEMODINAMIA</t>
  </si>
  <si>
    <t xml:space="preserve">TERREO ACOSTA </t>
  </si>
  <si>
    <t xml:space="preserve">YORKIS NOSKERYI </t>
  </si>
  <si>
    <t xml:space="preserve">AUXILIAR DE ENFERMERÍA </t>
  </si>
  <si>
    <t>PIÑA SANTANA</t>
  </si>
  <si>
    <t xml:space="preserve">JULIO ALBERTO </t>
  </si>
  <si>
    <t>LAZZARO RAMÍREZ</t>
  </si>
  <si>
    <t xml:space="preserve">HILARIO DAVID </t>
  </si>
  <si>
    <t>CONTRERAS RODRIGUEZ</t>
  </si>
  <si>
    <t xml:space="preserve">MARIO LUIS </t>
  </si>
  <si>
    <t xml:space="preserve">JIMENEZ ROSARIO </t>
  </si>
  <si>
    <t>DANIEL JOSE</t>
  </si>
  <si>
    <t xml:space="preserve">ADON PICHARDO </t>
  </si>
  <si>
    <t xml:space="preserve">JHOYNER DE JESÚS </t>
  </si>
  <si>
    <t xml:space="preserve">SANTANA VENTURA </t>
  </si>
  <si>
    <t xml:space="preserve">JULIO OSCAR </t>
  </si>
  <si>
    <t>ZAPATA DE LA CRUZ</t>
  </si>
  <si>
    <t xml:space="preserve">JEANCARLOS </t>
  </si>
  <si>
    <t>ARIAS</t>
  </si>
  <si>
    <t xml:space="preserve">RICARDO </t>
  </si>
  <si>
    <t>BRETON FIGUEROA</t>
  </si>
  <si>
    <t>MARTÍNEZ CASTILLO</t>
  </si>
  <si>
    <t xml:space="preserve">WILTON </t>
  </si>
  <si>
    <t>DE LA ROSA  LORENZO</t>
  </si>
  <si>
    <t xml:space="preserve">CHARLES </t>
  </si>
  <si>
    <t>ENFERMERIA</t>
  </si>
  <si>
    <t>RODRÍGUEZ ARNO</t>
  </si>
  <si>
    <t xml:space="preserve">MICHEL </t>
  </si>
  <si>
    <t>MONTERO BERIGUETE</t>
  </si>
  <si>
    <t xml:space="preserve">CARLOS EDINSON </t>
  </si>
  <si>
    <t>HERNÁNDEZ SILVESTRE</t>
  </si>
  <si>
    <t xml:space="preserve">KINDY </t>
  </si>
  <si>
    <t>FLORENTINO CASTRO</t>
  </si>
  <si>
    <t>MENA MATEO</t>
  </si>
  <si>
    <t xml:space="preserve">FÉLIX JABNEL </t>
  </si>
  <si>
    <t>PAULA</t>
  </si>
  <si>
    <t>EUDOMAL</t>
  </si>
  <si>
    <t>NUÑEZ MERCEDES</t>
  </si>
  <si>
    <t xml:space="preserve">CARMEN TERESA </t>
  </si>
  <si>
    <t xml:space="preserve">DE LA ROSA MARTINEZ </t>
  </si>
  <si>
    <t xml:space="preserve">JEREMIAS </t>
  </si>
  <si>
    <t xml:space="preserve">TRAVIESO GOMEZ </t>
  </si>
  <si>
    <t xml:space="preserve">ELIUD ESMERALDA </t>
  </si>
  <si>
    <t>MEDINA PEREZ</t>
  </si>
  <si>
    <t xml:space="preserve">ANGELICA MARIA </t>
  </si>
  <si>
    <t xml:space="preserve">CASTRO DE PAULA </t>
  </si>
  <si>
    <t xml:space="preserve">ENLLY </t>
  </si>
  <si>
    <t>DE LOS SANTOS AMPARO</t>
  </si>
  <si>
    <t xml:space="preserve">YOKAIRY </t>
  </si>
  <si>
    <t>BATISTA CABRERA</t>
  </si>
  <si>
    <t xml:space="preserve">ELIA MANUELA </t>
  </si>
  <si>
    <t>MARTE DEL ROSARIO</t>
  </si>
  <si>
    <t xml:space="preserve">ROSKARLYN </t>
  </si>
  <si>
    <t>MATEO HIPOLITE</t>
  </si>
  <si>
    <t xml:space="preserve">KEILA </t>
  </si>
  <si>
    <t xml:space="preserve">CORDERO DE JESUS </t>
  </si>
  <si>
    <t xml:space="preserve">MARIANA </t>
  </si>
  <si>
    <t xml:space="preserve">HERNANDEZ ROSARIO </t>
  </si>
  <si>
    <t xml:space="preserve">ROSALIA </t>
  </si>
  <si>
    <t xml:space="preserve">ADON LANDRON </t>
  </si>
  <si>
    <t xml:space="preserve">ROSANNA </t>
  </si>
  <si>
    <t>BÁEZ NIVAR</t>
  </si>
  <si>
    <t xml:space="preserve">MALTIRE VICTORIA </t>
  </si>
  <si>
    <t>MEDINA RAMÍREZ</t>
  </si>
  <si>
    <t xml:space="preserve">BEATRIZ </t>
  </si>
  <si>
    <t xml:space="preserve">FAMILIA ROSARIO </t>
  </si>
  <si>
    <t xml:space="preserve">JOANNY NOHEMI </t>
  </si>
  <si>
    <t>CANARIO DE OLEO</t>
  </si>
  <si>
    <t xml:space="preserve">MARÍA ELENA  </t>
  </si>
  <si>
    <t xml:space="preserve">ALCÁNTARA DE LOS SANTOS  </t>
  </si>
  <si>
    <t xml:space="preserve">DELY BETANIA  </t>
  </si>
  <si>
    <t xml:space="preserve">ALCÁNTARA CONSTANZA </t>
  </si>
  <si>
    <t xml:space="preserve">KIANSIS ELIZABETH </t>
  </si>
  <si>
    <t>JIMÉNEZ GARCÍA</t>
  </si>
  <si>
    <t>LUCILA</t>
  </si>
  <si>
    <t>RUDECINDO MAÑON</t>
  </si>
  <si>
    <t xml:space="preserve">LINA </t>
  </si>
  <si>
    <t>CONTRERAS VALLEJO</t>
  </si>
  <si>
    <t xml:space="preserve">YENNY </t>
  </si>
  <si>
    <t xml:space="preserve">CRUZ REYES  </t>
  </si>
  <si>
    <t xml:space="preserve">ALTAGRACIA ELISA </t>
  </si>
  <si>
    <t>CASTILLO DE LA CRUZ</t>
  </si>
  <si>
    <t xml:space="preserve">ADALGIZA </t>
  </si>
  <si>
    <t>DE JESÚS NUÑEZ</t>
  </si>
  <si>
    <t xml:space="preserve">SUGEIRY </t>
  </si>
  <si>
    <t>GARCÍA TOLEDO</t>
  </si>
  <si>
    <t xml:space="preserve">DARIANA </t>
  </si>
  <si>
    <t xml:space="preserve">VALDEZ DE LOS SANTOS </t>
  </si>
  <si>
    <t xml:space="preserve">ANTONIA </t>
  </si>
  <si>
    <t>FIGARO DISHMEY</t>
  </si>
  <si>
    <t>REYES GROSS</t>
  </si>
  <si>
    <t xml:space="preserve">DEYANIRA </t>
  </si>
  <si>
    <t>MATEO PÉREZ</t>
  </si>
  <si>
    <t xml:space="preserve">ELVIN </t>
  </si>
  <si>
    <t>DE LA CRUZ ALMONTE</t>
  </si>
  <si>
    <t xml:space="preserve">DORKA </t>
  </si>
  <si>
    <t>SENA MÉNDEZ</t>
  </si>
  <si>
    <t>SENA FERRERAS</t>
  </si>
  <si>
    <t xml:space="preserve">ALBA NELIS </t>
  </si>
  <si>
    <t>VENTURA</t>
  </si>
  <si>
    <t xml:space="preserve">CARMEN JULIA </t>
  </si>
  <si>
    <t>PEÑA VILORIO</t>
  </si>
  <si>
    <t xml:space="preserve">PERCIA BETHANIA </t>
  </si>
  <si>
    <t xml:space="preserve">BELTRAN DE JESUS </t>
  </si>
  <si>
    <t xml:space="preserve">ELIEZER </t>
  </si>
  <si>
    <t>DEPARTAMENTO DE SUB-DIRECCION</t>
  </si>
  <si>
    <t>SECRETARIA DE LA SUB-DIRECCIÓN</t>
  </si>
  <si>
    <t>URENA PEGUERO</t>
  </si>
  <si>
    <t xml:space="preserve">MISKEILY </t>
  </si>
  <si>
    <t>DEPARTAMENTO DE PRUEBAS ESPECIALES</t>
  </si>
  <si>
    <t xml:space="preserve">SECRETARIA DE PRUEBAS ESPECIALES </t>
  </si>
  <si>
    <t xml:space="preserve">DANIA MARÍA </t>
  </si>
  <si>
    <t>AUXILIAR DE LABORATORIO</t>
  </si>
  <si>
    <t>MORETA MATOS</t>
  </si>
  <si>
    <t xml:space="preserve">ESAÚ ISMAEL </t>
  </si>
  <si>
    <t>SECRETARIA</t>
  </si>
  <si>
    <t xml:space="preserve">PEÑA TAVERAS </t>
  </si>
  <si>
    <t xml:space="preserve">FANNY MARÍA </t>
  </si>
  <si>
    <t xml:space="preserve">DE LOS SANTOS </t>
  </si>
  <si>
    <t xml:space="preserve">OSCAR PRINCE </t>
  </si>
  <si>
    <t>JAQUEZ ESTRELLA</t>
  </si>
  <si>
    <t>CLARITZA ALTAGRACIA</t>
  </si>
  <si>
    <t>BIOANALISTA III</t>
  </si>
  <si>
    <t>MORILLO DE OLEO</t>
  </si>
  <si>
    <t>HERIDANIA</t>
  </si>
  <si>
    <t xml:space="preserve">OTAÑO BELTRE </t>
  </si>
  <si>
    <t xml:space="preserve">SENEIDA </t>
  </si>
  <si>
    <t>RIVERA PEREYRA</t>
  </si>
  <si>
    <t xml:space="preserve">FANNY </t>
  </si>
  <si>
    <t>MONTERO MORA</t>
  </si>
  <si>
    <t xml:space="preserve">LUZ MIRELY </t>
  </si>
  <si>
    <t>MATEO MINAYA</t>
  </si>
  <si>
    <t>CUEVAS DE LA PAZ</t>
  </si>
  <si>
    <t xml:space="preserve">MATILDA </t>
  </si>
  <si>
    <t xml:space="preserve">ASTACIO PEGUERO </t>
  </si>
  <si>
    <t xml:space="preserve">ELADIA JULIANA </t>
  </si>
  <si>
    <t>DE LEÓN VÁSQUEZ</t>
  </si>
  <si>
    <t xml:space="preserve">BENITA </t>
  </si>
  <si>
    <t xml:space="preserve">EMILIA </t>
  </si>
  <si>
    <t>MARTÍNEZ LUIS</t>
  </si>
  <si>
    <t xml:space="preserve">SANILDA </t>
  </si>
  <si>
    <t>BIOANALISTA II</t>
  </si>
  <si>
    <t>PÉREZ JOSE</t>
  </si>
  <si>
    <t xml:space="preserve">REGINA </t>
  </si>
  <si>
    <t>MATEO MATEO</t>
  </si>
  <si>
    <t xml:space="preserve">BELLA LINA </t>
  </si>
  <si>
    <t xml:space="preserve">FRANCISCA FABIAN </t>
  </si>
  <si>
    <t>ANGOMAS DE PEREZ</t>
  </si>
  <si>
    <t xml:space="preserve">GEOVANNY EVELYN </t>
  </si>
  <si>
    <t xml:space="preserve">ENCARGADA DE PARASITOLOGÍA </t>
  </si>
  <si>
    <t>MARTE EUSEBIO</t>
  </si>
  <si>
    <t xml:space="preserve">MARÍA ANTONIA </t>
  </si>
  <si>
    <t xml:space="preserve">RODRÍGUEZ DE  RODRÍGUEZ </t>
  </si>
  <si>
    <t xml:space="preserve">JUANA MARICRUZ </t>
  </si>
  <si>
    <t xml:space="preserve">VERIDIS ALTAGRACIA </t>
  </si>
  <si>
    <t>BIOANALISTA I</t>
  </si>
  <si>
    <t>HERASME MATEO</t>
  </si>
  <si>
    <t xml:space="preserve">REMEDIO </t>
  </si>
  <si>
    <t>FELIZ RUIZ</t>
  </si>
  <si>
    <t xml:space="preserve">MERCEDES </t>
  </si>
  <si>
    <t>COORDINADORA DE PRUEBAS ESPECIALES</t>
  </si>
  <si>
    <t>NOVA DE MATEO</t>
  </si>
  <si>
    <t xml:space="preserve">ELENA CELESTE </t>
  </si>
  <si>
    <t>PIÑA DE OLEO</t>
  </si>
  <si>
    <t xml:space="preserve">ARELIS </t>
  </si>
  <si>
    <t>LÓPEZ AMARO</t>
  </si>
  <si>
    <t xml:space="preserve">VIOLETA MILKEYA </t>
  </si>
  <si>
    <t>ALCANTARA SUERO</t>
  </si>
  <si>
    <t>ENERCIDA</t>
  </si>
  <si>
    <t>RADIOLOGIA</t>
  </si>
  <si>
    <t xml:space="preserve">MEDICO RADIOLOGA </t>
  </si>
  <si>
    <t>MONEGRO ROJAS</t>
  </si>
  <si>
    <t xml:space="preserve">ERIKA </t>
  </si>
  <si>
    <t xml:space="preserve">ROSARIO PEÑA </t>
  </si>
  <si>
    <t xml:space="preserve">SALY KATIUSCA </t>
  </si>
  <si>
    <t xml:space="preserve">FAMILIA ROBLES </t>
  </si>
  <si>
    <t xml:space="preserve">AWILDA CAROLIN </t>
  </si>
  <si>
    <t>SUB-DIRECCION</t>
  </si>
  <si>
    <t xml:space="preserve">MEDICO SONOGRAFISTA </t>
  </si>
  <si>
    <t xml:space="preserve">TAMAREZ ESPINAL </t>
  </si>
  <si>
    <t xml:space="preserve">TAMARA LISBETH </t>
  </si>
  <si>
    <t xml:space="preserve">FERNANDEZ RODRIGUEZ </t>
  </si>
  <si>
    <t xml:space="preserve">CELENNY DEL CARMEN </t>
  </si>
  <si>
    <t>MOTA DEL ORBE</t>
  </si>
  <si>
    <t xml:space="preserve">LUZ DEL ALBA </t>
  </si>
  <si>
    <t>DEPARTAMENTO DE FARMACIA</t>
  </si>
  <si>
    <t>AUXILIAR DE FARMACIA</t>
  </si>
  <si>
    <t>UREÑA MOREL</t>
  </si>
  <si>
    <t xml:space="preserve">WANDY JULIAN </t>
  </si>
  <si>
    <t>MAÑON RAMÍREZ</t>
  </si>
  <si>
    <t xml:space="preserve">ROHANNA </t>
  </si>
  <si>
    <t>FARMACEUTICA</t>
  </si>
  <si>
    <t>ALTAGRACIA ZAYAS</t>
  </si>
  <si>
    <t xml:space="preserve">SIRIA LOURDES DEL CARMEN </t>
  </si>
  <si>
    <t>MEDINA LANTIGUA</t>
  </si>
  <si>
    <t xml:space="preserve">VILMANIA NEREYDA </t>
  </si>
  <si>
    <t>SUPERVISORA DE FARMACIA</t>
  </si>
  <si>
    <t>GARCÍA PIMENTEL</t>
  </si>
  <si>
    <t>CARMEN RITA</t>
  </si>
  <si>
    <t>ENCARGADA DE FARMACIA</t>
  </si>
  <si>
    <t>ROA MONTILLA</t>
  </si>
  <si>
    <t xml:space="preserve">ELSA JULIA </t>
  </si>
  <si>
    <t>FELIZ GOMEZ</t>
  </si>
  <si>
    <t>YOLEIDY GRABIELINA</t>
  </si>
  <si>
    <t>MEJIA REYES</t>
  </si>
  <si>
    <t xml:space="preserve">JOHANNY </t>
  </si>
  <si>
    <t xml:space="preserve">FRAIMER ALEXANDER </t>
  </si>
  <si>
    <t>RODRIGUEZ TEJEDA</t>
  </si>
  <si>
    <t xml:space="preserve">JOHNNY </t>
  </si>
  <si>
    <t>DILONE PEÑA</t>
  </si>
  <si>
    <t xml:space="preserve">WILSON FERNANDO </t>
  </si>
  <si>
    <t xml:space="preserve">JENNIFER ZULEICA </t>
  </si>
  <si>
    <t>VASQUEZ</t>
  </si>
  <si>
    <t xml:space="preserve">ELBA MARIA </t>
  </si>
  <si>
    <t>SÁNCHEZ VENTURA</t>
  </si>
  <si>
    <t xml:space="preserve">LENIN MIGUEL </t>
  </si>
  <si>
    <t>LARA JIMÉNEZ</t>
  </si>
  <si>
    <t>FRÍAS MARTÍNEZ</t>
  </si>
  <si>
    <t>CARMEN JENNIFFER</t>
  </si>
  <si>
    <t>ANGOMAS ROMANO</t>
  </si>
  <si>
    <t>SECRETARIA DE FARMACIA</t>
  </si>
  <si>
    <t>GUZMÁN GARCÍA</t>
  </si>
  <si>
    <t xml:space="preserve">NINOSKA </t>
  </si>
  <si>
    <t xml:space="preserve">TORRES ROSADO </t>
  </si>
  <si>
    <t xml:space="preserve">DIONNY </t>
  </si>
  <si>
    <t xml:space="preserve">VINICIO </t>
  </si>
  <si>
    <t>DEL CARMEN  DEL ROSARIO</t>
  </si>
  <si>
    <t>DEPARTAMENTO DE ALMACEN DE MEDICAMENTOS</t>
  </si>
  <si>
    <t xml:space="preserve">BRANDLY ALBERTO </t>
  </si>
  <si>
    <t>CUEVAS BOBADILLA</t>
  </si>
  <si>
    <t xml:space="preserve">MILTON </t>
  </si>
  <si>
    <t>SENA CARRASCO</t>
  </si>
  <si>
    <t>DEPARTAMENTO DE CARDIOLOGIA</t>
  </si>
  <si>
    <t xml:space="preserve">MEDICO INTERNISTA </t>
  </si>
  <si>
    <t xml:space="preserve">GOMEZ VARGAS </t>
  </si>
  <si>
    <t xml:space="preserve">LAURA PATRICIA </t>
  </si>
  <si>
    <t>MÉDICO GENERAL</t>
  </si>
  <si>
    <t>DE LEÓN CORDERO</t>
  </si>
  <si>
    <t xml:space="preserve">ARIANNA </t>
  </si>
  <si>
    <t>MÉDICO INTERNISTA DE PLANTA</t>
  </si>
  <si>
    <t>FELIZ RODRIGUEZ</t>
  </si>
  <si>
    <t xml:space="preserve"> </t>
  </si>
  <si>
    <t>JEAN ALFONSO</t>
  </si>
  <si>
    <t xml:space="preserve">NELSON FELIX </t>
  </si>
  <si>
    <t>MÉDICO DE CONSULTA PRE-QUIRÚRGICA  DE CARDIOLOGÍA</t>
  </si>
  <si>
    <t>SANTOS GRULLÓN</t>
  </si>
  <si>
    <t xml:space="preserve">RICARDO ANTONIO </t>
  </si>
  <si>
    <t xml:space="preserve">MÉDICO INTERNISTA CARDIÓLOGO Y ECOCARDIOGRAFÍA </t>
  </si>
  <si>
    <t>JOSE FELIZ</t>
  </si>
  <si>
    <t>JOSE ANTONIO</t>
  </si>
  <si>
    <t>MÉDICO  INTERNISTA DE PLANTA</t>
  </si>
  <si>
    <t xml:space="preserve">ADAMES DIAZ </t>
  </si>
  <si>
    <t xml:space="preserve">LEONEL </t>
  </si>
  <si>
    <t xml:space="preserve">PEGUERO BAEZ </t>
  </si>
  <si>
    <t xml:space="preserve">YENNY MARIVEL </t>
  </si>
  <si>
    <t xml:space="preserve">JEFFERS BATISTA </t>
  </si>
  <si>
    <t xml:space="preserve">SANTA CARIDAD </t>
  </si>
  <si>
    <t>DEPARTAMENTO DE CARDIOVASCULAR</t>
  </si>
  <si>
    <t xml:space="preserve">MEDICO CIRUJANO VASCULAR </t>
  </si>
  <si>
    <t>ENCARNACIÓN SANTANA</t>
  </si>
  <si>
    <t>NELSON</t>
  </si>
  <si>
    <t>CARDIOLOGIA</t>
  </si>
  <si>
    <t xml:space="preserve">MÉDICO CARDIOLOGO </t>
  </si>
  <si>
    <t xml:space="preserve">VERAS GARCIA </t>
  </si>
  <si>
    <t xml:space="preserve">JANISSA HOLGUIN </t>
  </si>
  <si>
    <t xml:space="preserve">BRAVO CABRERA </t>
  </si>
  <si>
    <t>FAMILIA FRÍAS</t>
  </si>
  <si>
    <t xml:space="preserve">LUZ DEL ALBA  </t>
  </si>
  <si>
    <t>MEDICO CARDIOLOGO</t>
  </si>
  <si>
    <t>IGNACIO VALLEJO</t>
  </si>
  <si>
    <t>ESMERLIN MODESTO</t>
  </si>
  <si>
    <t xml:space="preserve">MEDICO AYUDANTE DE CARDIOLOGIA  </t>
  </si>
  <si>
    <t>CORDERO UBRI</t>
  </si>
  <si>
    <t xml:space="preserve">YANIRA </t>
  </si>
  <si>
    <t xml:space="preserve">NINA MARTE </t>
  </si>
  <si>
    <t xml:space="preserve">ENRIQUE </t>
  </si>
  <si>
    <t xml:space="preserve">MÉDICO JEFE DE SERVICIO DE CARDIOLOGIA  </t>
  </si>
  <si>
    <t xml:space="preserve">TACTUK GONZALEZ </t>
  </si>
  <si>
    <t xml:space="preserve">EDUARDO ELIAS </t>
  </si>
  <si>
    <t xml:space="preserve">FELIPE RODRIGUEZ </t>
  </si>
  <si>
    <t xml:space="preserve">FRANSCISCO MIGUEL </t>
  </si>
  <si>
    <t>DEPARTAMENTO DE CIRUGIA CARDIACA</t>
  </si>
  <si>
    <t xml:space="preserve">MÉDICO CIRUJANO CARDIOVASCULAR </t>
  </si>
  <si>
    <t>MUÑOZ SERRET</t>
  </si>
  <si>
    <t xml:space="preserve">DAGOBERTO </t>
  </si>
  <si>
    <t xml:space="preserve">MEDICO CIRUJANO CARDIOVASCULAR </t>
  </si>
  <si>
    <t xml:space="preserve">ROA DE LOS SANTOS </t>
  </si>
  <si>
    <t xml:space="preserve">WASCAR ANTONIO </t>
  </si>
  <si>
    <t>MÉDICO INTENSIVISTA UCI CARDIOVASCULAR</t>
  </si>
  <si>
    <t xml:space="preserve">GARCIA MEDRANO </t>
  </si>
  <si>
    <t xml:space="preserve">PEDRO ANTONIO MANUEL </t>
  </si>
  <si>
    <t>MÉDICO CARDIÓLOGA  INTENSIVISTA CARDIOVASCULAR</t>
  </si>
  <si>
    <t>ESPINAL CABA</t>
  </si>
  <si>
    <t xml:space="preserve">YENNY MARTINA </t>
  </si>
  <si>
    <t>MÉDICO CARDIOLOGA INTENSIVISTA</t>
  </si>
  <si>
    <t>REYES DECENA</t>
  </si>
  <si>
    <t xml:space="preserve">MARÍA ZENIA </t>
  </si>
  <si>
    <t>MÉDICO CIRUJANO VASCULAR PERIFERICO</t>
  </si>
  <si>
    <t xml:space="preserve">VERAS TRONCOSO </t>
  </si>
  <si>
    <t xml:space="preserve">MARTIN JOSE LUIS </t>
  </si>
  <si>
    <t>FAMILIA LÓPEZ</t>
  </si>
  <si>
    <t xml:space="preserve">EMERSON VENTURA </t>
  </si>
  <si>
    <t>SAMBOY TURBI</t>
  </si>
  <si>
    <t xml:space="preserve">DAMARIS </t>
  </si>
  <si>
    <t>MÉDICO AYUDANTE DE CIRUGIA CARDIOVASCULAR</t>
  </si>
  <si>
    <t xml:space="preserve">ALBA ALIFONSO </t>
  </si>
  <si>
    <t xml:space="preserve">RAFAEL BAUTISTA </t>
  </si>
  <si>
    <t>TÉCNICO PERFUSIONISTA</t>
  </si>
  <si>
    <t>VARGAS REYES</t>
  </si>
  <si>
    <t xml:space="preserve">FRADWIKINGS </t>
  </si>
  <si>
    <t>MÉDICO JEFE  INT. CORONARIO Y POST-QX. CARDIO VASCULAR</t>
  </si>
  <si>
    <t>RAMIREZ DIROCIE</t>
  </si>
  <si>
    <t xml:space="preserve">WILSON BIENVENIDO </t>
  </si>
  <si>
    <t>MÉDICO JEFE DEL SERVICIO DE  CIRUGIA CARDIACA</t>
  </si>
  <si>
    <t xml:space="preserve">GARCIA TEJEDA </t>
  </si>
  <si>
    <t xml:space="preserve">ESPEDY RAFAEL </t>
  </si>
  <si>
    <t>DEPARTAMENTO DE NEFROLOGIA-HEMODIALISIS</t>
  </si>
  <si>
    <t>MEDICO NEFROLOGO</t>
  </si>
  <si>
    <t xml:space="preserve">PEREYRA CASTRO DE PICHARDO </t>
  </si>
  <si>
    <t xml:space="preserve">CRISTINA NAIROBI </t>
  </si>
  <si>
    <t>MÉDICO  AYUDANTE DEL SERVICIO DE HEMODIALISIS</t>
  </si>
  <si>
    <t>LEDESMA CUEVAS</t>
  </si>
  <si>
    <t xml:space="preserve">DIOGENES </t>
  </si>
  <si>
    <t xml:space="preserve">MÉDICO  PASANTE DE NEFROLOGIA -HEMODIALISIS </t>
  </si>
  <si>
    <t>BERIGUETE PEREZ</t>
  </si>
  <si>
    <t xml:space="preserve">YOSAMNY </t>
  </si>
  <si>
    <t xml:space="preserve">MÉDICO JEFE SERVICIO DE HEMODIALISIS  </t>
  </si>
  <si>
    <t>PION BENGOA</t>
  </si>
  <si>
    <t xml:space="preserve">RAFAEL DARIO </t>
  </si>
  <si>
    <t>DEPARTAMENTO DE TRASPLANTE</t>
  </si>
  <si>
    <t>MÉDICO AYUDANTE DE CIRUGIA</t>
  </si>
  <si>
    <t>OLLER LÓPEZ</t>
  </si>
  <si>
    <t xml:space="preserve">ISIS NEFERTITI </t>
  </si>
  <si>
    <t xml:space="preserve">MÉDICO ENCARGADO  DEL SERVICIO
DE TRASPLANTE  </t>
  </si>
  <si>
    <t>MORALES BILLINI</t>
  </si>
  <si>
    <t xml:space="preserve">FERNANDO RAÚL </t>
  </si>
  <si>
    <t xml:space="preserve"> MÉDICO ENCARGADO UNIDAD DE 
TRASPLANTE </t>
  </si>
  <si>
    <t>MARTE VASQUEZ</t>
  </si>
  <si>
    <t xml:space="preserve">ALEXANDRO </t>
  </si>
  <si>
    <t>MÉDICO AYUDANTE DE CIRUGÍA DE TRASPLANTE</t>
  </si>
  <si>
    <t xml:space="preserve">UREÑA QUINTANA </t>
  </si>
  <si>
    <t xml:space="preserve">VICTOR MANUEL </t>
  </si>
  <si>
    <t>MÉDICO AYUDANTE CIRUGÍA TRASPLANTE</t>
  </si>
  <si>
    <t>LIRIA GONZALEZ</t>
  </si>
  <si>
    <t xml:space="preserve">EMIGNIO </t>
  </si>
  <si>
    <t>DEPARTAMENTO DE ANESTESIOLOGIA</t>
  </si>
  <si>
    <t xml:space="preserve">MÉDICO ANESTESIOLOGO </t>
  </si>
  <si>
    <t xml:space="preserve">ESTEPAN VALDEZ </t>
  </si>
  <si>
    <t>MÉDICO ANESTESIOLOGA</t>
  </si>
  <si>
    <t>RODRIGUEZ DIAZ</t>
  </si>
  <si>
    <t>LIREDY EMILIA</t>
  </si>
  <si>
    <t xml:space="preserve">ACOSTA DEL ORBE </t>
  </si>
  <si>
    <t xml:space="preserve">EVELYN DEL CARMEN </t>
  </si>
  <si>
    <t>NOVA VALDEZ</t>
  </si>
  <si>
    <t xml:space="preserve">CARMEN YOSELIN </t>
  </si>
  <si>
    <t>ROSS SALAS</t>
  </si>
  <si>
    <t>CATALINA</t>
  </si>
  <si>
    <t>MARIÑEZ MUNOZ</t>
  </si>
  <si>
    <t xml:space="preserve">ALBA IRIS </t>
  </si>
  <si>
    <t xml:space="preserve">PEREZ GARCIA </t>
  </si>
  <si>
    <t xml:space="preserve">LUZ MARIA </t>
  </si>
  <si>
    <t>ORTEGA FERMIN</t>
  </si>
  <si>
    <t xml:space="preserve">FRANCIA JACKELINE </t>
  </si>
  <si>
    <t>JEFE DEL SERVICIO</t>
  </si>
  <si>
    <t>SANCHEZ BARET</t>
  </si>
  <si>
    <t>ELVA ELINOR</t>
  </si>
  <si>
    <t>DEPARTAMENTO DE NUTRICION</t>
  </si>
  <si>
    <t>NUTRIOLOGA</t>
  </si>
  <si>
    <t>ARACENA VARGAS</t>
  </si>
  <si>
    <t>PATRIA JOSEFINA</t>
  </si>
  <si>
    <t>MEDICO NUTRIOLOGO</t>
  </si>
  <si>
    <t>ALCANTARA ROSARIO</t>
  </si>
  <si>
    <t xml:space="preserve">ANASTACIA JAYRALINA </t>
  </si>
  <si>
    <t>DEPARTAMENTO DE NEUMOLOGIA</t>
  </si>
  <si>
    <t>TECNICO ESPIROMETRIA</t>
  </si>
  <si>
    <t>MERCEDES CASTILLO</t>
  </si>
  <si>
    <t>MARIEL SALOME</t>
  </si>
  <si>
    <t>DEPARTAMENTO DE HEMATOLOGIA</t>
  </si>
  <si>
    <t>MÉDICO AYUDANTE  HEMATOLOGA</t>
  </si>
  <si>
    <t xml:space="preserve"> MUZO URBAEZ</t>
  </si>
  <si>
    <t>CATHERINE RUTHILYN</t>
  </si>
  <si>
    <t>DEPARTAMENTO DE PSICOLOGIA CLINICA</t>
  </si>
  <si>
    <t>PSICOLOGA CLINICIA</t>
  </si>
  <si>
    <t xml:space="preserve">MATOS HERNANDEZ </t>
  </si>
  <si>
    <t xml:space="preserve">MIRLA MASSIEL </t>
  </si>
  <si>
    <t xml:space="preserve">DEPARTAMENTO DE FISIATRIA </t>
  </si>
  <si>
    <t xml:space="preserve">MÉDICO FISIATRA </t>
  </si>
  <si>
    <t>TEJEDA TORREZ</t>
  </si>
  <si>
    <t xml:space="preserve">ELBA MILAGROS </t>
  </si>
  <si>
    <t>DEPARTAMENTO DE INFECTOLOGIA</t>
  </si>
  <si>
    <t>MÉDICO  INFECTOLOGO</t>
  </si>
  <si>
    <t>DE LA ROSA CEDANO</t>
  </si>
  <si>
    <t>LUIS ANTONIO</t>
  </si>
  <si>
    <t>DEPARTAMENTO DE PEDIATRIA</t>
  </si>
  <si>
    <t>MEDICO INTENCIVISTA PEDIATRICA</t>
  </si>
  <si>
    <t>BAÉZ</t>
  </si>
  <si>
    <t>CRISEL EUNICE</t>
  </si>
  <si>
    <t xml:space="preserve">DEPARTAMENTO DE REUMATOLOGA </t>
  </si>
  <si>
    <t>MÉDICO REUMATÓLOGA</t>
  </si>
  <si>
    <t>ADAMES RODRIGUEZ</t>
  </si>
  <si>
    <t>MARIA SUSANA</t>
  </si>
  <si>
    <t>MEDICA PEDIATRA</t>
  </si>
  <si>
    <t xml:space="preserve">MARTÍNEZ MEJÍA </t>
  </si>
  <si>
    <t>PATRICIA NATALIA</t>
  </si>
  <si>
    <t>DEPARTAMENTO DE ORTOPEDA</t>
  </si>
  <si>
    <t>MÉDICO ORTOPEDISTA</t>
  </si>
  <si>
    <t>RODRIGUEZ GARCIA</t>
  </si>
  <si>
    <t xml:space="preserve">MARIA ANTONIA </t>
  </si>
  <si>
    <t>MÉDICO NUTRIÓLOGA</t>
  </si>
  <si>
    <t xml:space="preserve">TEJEDA DIAZ </t>
  </si>
  <si>
    <t xml:space="preserve">YSABEL NOEMI </t>
  </si>
  <si>
    <t>FERNÁNDEZ ALMONTE</t>
  </si>
  <si>
    <t xml:space="preserve">RAFAELINA ALTAGRACIA </t>
  </si>
  <si>
    <t xml:space="preserve">ASESORA DE NUTRICIÓN </t>
  </si>
  <si>
    <t>SOÑE DEL MONTE</t>
  </si>
  <si>
    <t xml:space="preserve">VICTORIA DE LOURDES </t>
  </si>
  <si>
    <t>MÉDICO  INFECTOLOGÍA</t>
  </si>
  <si>
    <t>CRUZ ABAD</t>
  </si>
  <si>
    <t xml:space="preserve">MALTHA </t>
  </si>
  <si>
    <t>DEPARTAMENTO DE HEMODIALISIS</t>
  </si>
  <si>
    <t xml:space="preserve">SECRETARIA DE HEMODIÁLISIS </t>
  </si>
  <si>
    <t>DÍAZ FERREIRA</t>
  </si>
  <si>
    <t xml:space="preserve">LEONELA MICHEL </t>
  </si>
  <si>
    <t xml:space="preserve">MÉDICO AYUDANTE DE 
NEFROLOGÍA- HEMODIÁLISIS </t>
  </si>
  <si>
    <t>BENGOA ARANGUIZ</t>
  </si>
  <si>
    <t xml:space="preserve">IGNACIO ALEJANDRO </t>
  </si>
  <si>
    <t>POLANCO DEL ORBE</t>
  </si>
  <si>
    <t xml:space="preserve">ALFREDO </t>
  </si>
  <si>
    <t>PSICOLOGIA CLINICA</t>
  </si>
  <si>
    <t>PSICÓLOGA CLÍNICA</t>
  </si>
  <si>
    <t xml:space="preserve">ROJAS CAMINERO </t>
  </si>
  <si>
    <t xml:space="preserve">DINORAH ESTHER </t>
  </si>
  <si>
    <t>MÉDICO AYUDANTE</t>
  </si>
  <si>
    <t>ENCARNACIÓN</t>
  </si>
  <si>
    <t>DANIEL BERNARDINO</t>
  </si>
  <si>
    <t>MÉDICO CIRUJANO ORTOPEDA</t>
  </si>
  <si>
    <t>DOMINO GABRIEL</t>
  </si>
  <si>
    <t xml:space="preserve">RICHARD HUGUES ALAIN MARIE </t>
  </si>
  <si>
    <t>MÉDICO  INTENSIVISTA</t>
  </si>
  <si>
    <t>VÁSQUEZ PANTALEÓN</t>
  </si>
  <si>
    <t xml:space="preserve">DOMINGO DE JESÚS </t>
  </si>
  <si>
    <t xml:space="preserve">REYES QUEZADA </t>
  </si>
  <si>
    <t>ERIKA DE LOS ÁNGELES</t>
  </si>
  <si>
    <t>MÉDICO CIRUJANO</t>
  </si>
  <si>
    <t>BAUTISTA JIMÉNEZ</t>
  </si>
  <si>
    <t xml:space="preserve">MÉDICO JEFE DE SERVICIO DE NEUROCIRUGIA </t>
  </si>
  <si>
    <t>PUELLO HERRERA</t>
  </si>
  <si>
    <t xml:space="preserve">JOSE JOAQUIN </t>
  </si>
  <si>
    <t xml:space="preserve">PLATA SANTANA </t>
  </si>
  <si>
    <t xml:space="preserve">VERONICA ANDREINA </t>
  </si>
  <si>
    <t>BALBUENA VARGAS</t>
  </si>
  <si>
    <t>CINDY DEL PILAR</t>
  </si>
  <si>
    <t>MÉDICO NEURÓLOGO</t>
  </si>
  <si>
    <t>SANTOS PEREZ</t>
  </si>
  <si>
    <t>DIOGENES ARISMENDI</t>
  </si>
  <si>
    <t>ESPINAL LENDOF</t>
  </si>
  <si>
    <t>MIGUEL ÁNGEL</t>
  </si>
  <si>
    <t xml:space="preserve">MEJÍA ÁLVAREZ </t>
  </si>
  <si>
    <t xml:space="preserve">ANDRIS </t>
  </si>
  <si>
    <t xml:space="preserve">MÉDICO NEUROCIRUJANO </t>
  </si>
  <si>
    <t xml:space="preserve">PÉREZ FERNÁNDEZ </t>
  </si>
  <si>
    <t xml:space="preserve">MARICELY AMBAR </t>
  </si>
  <si>
    <t xml:space="preserve">MÉDICO OTORRINOLARINGÓLOGO </t>
  </si>
  <si>
    <t xml:space="preserve">ACOSTA ABREU </t>
  </si>
  <si>
    <t xml:space="preserve">GUILLERMO BIENVENIDO </t>
  </si>
  <si>
    <t xml:space="preserve">BATISTA </t>
  </si>
  <si>
    <t xml:space="preserve">JOSE RAUL </t>
  </si>
  <si>
    <t>ENCARNACIÓN DIAZ</t>
  </si>
  <si>
    <t xml:space="preserve">JOHNSON </t>
  </si>
  <si>
    <t>MÉDICO NEURÓLOGA</t>
  </si>
  <si>
    <t xml:space="preserve">CRUZ VICIOSO </t>
  </si>
  <si>
    <t>BERNARD DELGADO</t>
  </si>
  <si>
    <t xml:space="preserve">PABLO TEUDDIS JOSE </t>
  </si>
  <si>
    <t>RAMÍREZ MORÓN</t>
  </si>
  <si>
    <t xml:space="preserve">ESTEPHANNY </t>
  </si>
  <si>
    <t xml:space="preserve"> SECRETARIA DE NEUROCIRUGÍA </t>
  </si>
  <si>
    <t>NIEVES ESPAILLAT</t>
  </si>
  <si>
    <t xml:space="preserve">ANA EDELMIRA </t>
  </si>
  <si>
    <t>MARTINEZ TEJEDA</t>
  </si>
  <si>
    <t xml:space="preserve">RUSSE JOSEFINA </t>
  </si>
  <si>
    <t>JORGE  MESSINA</t>
  </si>
  <si>
    <t xml:space="preserve">ANTONIO DE JESÚS  </t>
  </si>
  <si>
    <t>MÉDICO NEURO-ENDOVASCULAR</t>
  </si>
  <si>
    <t>DE LEÓN BERRAS</t>
  </si>
  <si>
    <t xml:space="preserve">PEREZ ALCANTARA </t>
  </si>
  <si>
    <t xml:space="preserve">HENRY LEONARD JOSE </t>
  </si>
  <si>
    <t xml:space="preserve">MÉDICO  AYUDANTE DE NEUROCIRUGÍA </t>
  </si>
  <si>
    <t>HERNÁNDEZ  LEÓN</t>
  </si>
  <si>
    <t xml:space="preserve">GIANCARLO DE JESÚS </t>
  </si>
  <si>
    <t>MEDICA AYUDANTE DE UCI</t>
  </si>
  <si>
    <t>HEREDIA PÉREZ</t>
  </si>
  <si>
    <t xml:space="preserve">SANTA RAYSA WATSELINA </t>
  </si>
  <si>
    <t>MÉDICO AYUDANTE DE UCI</t>
  </si>
  <si>
    <t xml:space="preserve">CHEVALIER ESPINAL </t>
  </si>
  <si>
    <t xml:space="preserve">RAFAEL ARCADIO </t>
  </si>
  <si>
    <t>GALVAN GUERRERO</t>
  </si>
  <si>
    <t xml:space="preserve">RICHAL JOSÉ </t>
  </si>
  <si>
    <t>CUEVAS SANTANA</t>
  </si>
  <si>
    <t xml:space="preserve">DAVID PAULINO </t>
  </si>
  <si>
    <t xml:space="preserve">MÉDICO. NEUROCIRUJANO </t>
  </si>
  <si>
    <t xml:space="preserve">RAMIREZ RODRIGUEZ </t>
  </si>
  <si>
    <t xml:space="preserve">JUAN ISIDRO </t>
  </si>
  <si>
    <t>CARBONELL ALMONTE</t>
  </si>
  <si>
    <t xml:space="preserve">JANFREISY SATURNINA </t>
  </si>
  <si>
    <t xml:space="preserve">SANCHEZ ZABALA </t>
  </si>
  <si>
    <t xml:space="preserve">WHANER JOHAN </t>
  </si>
  <si>
    <t>MEDICO ANESTESIÓLOGO</t>
  </si>
  <si>
    <t xml:space="preserve">MIXI MARISOL </t>
  </si>
  <si>
    <t xml:space="preserve">RODRIGUEZ </t>
  </si>
  <si>
    <t xml:space="preserve">RAFAEL ALEXANDER </t>
  </si>
  <si>
    <t>MÉDICO ANESTESIÓLOGA</t>
  </si>
  <si>
    <t>MONTERO MORILLO</t>
  </si>
  <si>
    <t xml:space="preserve">WARENNY </t>
  </si>
  <si>
    <t>DEPARTAMENTO DE OFTALMOLOGIA</t>
  </si>
  <si>
    <t>MEDICO OFTAMOLOGA</t>
  </si>
  <si>
    <t xml:space="preserve">MANZANILLO ROSARIO </t>
  </si>
  <si>
    <t xml:space="preserve">CRISTAL DENNISSE </t>
  </si>
  <si>
    <t xml:space="preserve">MÉDICO CIRUJANO OFTALMOLOGA  </t>
  </si>
  <si>
    <t>RAMOS CORPORÁN</t>
  </si>
  <si>
    <t xml:space="preserve">FRANCISCO </t>
  </si>
  <si>
    <t xml:space="preserve">MÉDICO CIRUJANA OFTALMOLOGA  </t>
  </si>
  <si>
    <t>RUIZ GARCÍA</t>
  </si>
  <si>
    <t xml:space="preserve">BRIGIDA AGUSTINA VENTURA </t>
  </si>
  <si>
    <t>MEDICO GENERAL</t>
  </si>
  <si>
    <t>BELTRE DIAZ</t>
  </si>
  <si>
    <t xml:space="preserve">KARINA ELIZABETH </t>
  </si>
  <si>
    <t>MÉDICO OFTALMOLOGA  ESTRABOLOGA</t>
  </si>
  <si>
    <t>NUÑEZ GRULLON</t>
  </si>
  <si>
    <t xml:space="preserve">MILKA EDUVIGIS </t>
  </si>
  <si>
    <t>MÉDICO AYUDANTE DE LA UNIDAD DE GLAUCOMA</t>
  </si>
  <si>
    <t>CRUZ ABREU</t>
  </si>
  <si>
    <t xml:space="preserve">JANET ALTAGRACIA </t>
  </si>
  <si>
    <t>RODRÍGUEZ PICHARDO</t>
  </si>
  <si>
    <t xml:space="preserve">MINERVA </t>
  </si>
  <si>
    <t>MÉDICO OFTAMOLOGO</t>
  </si>
  <si>
    <t xml:space="preserve">BELEN GARCIA </t>
  </si>
  <si>
    <t xml:space="preserve">CESAR NICOLAS </t>
  </si>
  <si>
    <t xml:space="preserve">MEDICO JEFE DE SERVICIO DE OFTALMOLOGIA </t>
  </si>
  <si>
    <t>GRACIANO ACEVEDO</t>
  </si>
  <si>
    <t xml:space="preserve">RAMON </t>
  </si>
  <si>
    <t>DEPARTAMENTO DE BANCO DE CORNEA</t>
  </si>
  <si>
    <t>SECRETARIA DEL BANCO DE CORNEA</t>
  </si>
  <si>
    <t>DE LOS SANTOS MOREL</t>
  </si>
  <si>
    <t xml:space="preserve">MIGUELINA  </t>
  </si>
  <si>
    <t>MEDICO OFTALMÓLOGO</t>
  </si>
  <si>
    <t xml:space="preserve">RODRIGUEZ REYES </t>
  </si>
  <si>
    <t xml:space="preserve">DILEISY </t>
  </si>
  <si>
    <t xml:space="preserve">OFTALMOLOGIA </t>
  </si>
  <si>
    <t xml:space="preserve">TEJEDA ALMONTE </t>
  </si>
  <si>
    <t xml:space="preserve">ANABEL </t>
  </si>
  <si>
    <t xml:space="preserve">SECRETARIA DE OFTALMOLOGÍA </t>
  </si>
  <si>
    <t>FABIAN MERCEDES</t>
  </si>
  <si>
    <t xml:space="preserve">KEILLY </t>
  </si>
  <si>
    <t>SANTANA SEVERINO</t>
  </si>
  <si>
    <t xml:space="preserve">MELVIN ODANIS </t>
  </si>
  <si>
    <t>MELO</t>
  </si>
  <si>
    <t>LUIS ERNESTO</t>
  </si>
  <si>
    <t>MÉDICO OFTALMÓLOGA</t>
  </si>
  <si>
    <t xml:space="preserve">REYNA GOMEZ </t>
  </si>
  <si>
    <t xml:space="preserve">JULIA MARÍA </t>
  </si>
  <si>
    <t>ECHAVARRIA ORZCO</t>
  </si>
  <si>
    <t xml:space="preserve">DANNA MARIBEL </t>
  </si>
  <si>
    <t xml:space="preserve">LEONOR RAMÍREZ DE CALERO </t>
  </si>
  <si>
    <t xml:space="preserve">MARIA NIURKA J. 
DE LOS MILAGROS </t>
  </si>
  <si>
    <t>AMADOR SENCIÓN</t>
  </si>
  <si>
    <t xml:space="preserve">MIRTHI YULEIDIS </t>
  </si>
  <si>
    <t>MÉDICO OFTALMÓLOGO</t>
  </si>
  <si>
    <t xml:space="preserve">ASTACIO GÓMEZ </t>
  </si>
  <si>
    <t xml:space="preserve">GUILLERMO OMAR </t>
  </si>
  <si>
    <t>ESPINAL JIMENEZ</t>
  </si>
  <si>
    <t xml:space="preserve">JENNY TERESA </t>
  </si>
  <si>
    <t>DE LA ROSA FELIZ</t>
  </si>
  <si>
    <t xml:space="preserve">JOSÉ MICHAEL </t>
  </si>
  <si>
    <t xml:space="preserve">GRACIANO DIAZ </t>
  </si>
  <si>
    <t xml:space="preserve">ROBERT EDUARDO </t>
  </si>
  <si>
    <t>NOMBELA GONZALEZ</t>
  </si>
  <si>
    <t xml:space="preserve">ISABEL </t>
  </si>
  <si>
    <t xml:space="preserve">RAMIREZ MENDEZ </t>
  </si>
  <si>
    <t xml:space="preserve">PAMELA ISABEL </t>
  </si>
  <si>
    <t>LAGOS CRUCETA</t>
  </si>
  <si>
    <t xml:space="preserve">JUAN PABLO </t>
  </si>
  <si>
    <t xml:space="preserve">TERRERO PILARTE DE CASTILLO </t>
  </si>
  <si>
    <t xml:space="preserve">MARLEN VANESSA </t>
  </si>
  <si>
    <t>MEJÍA CORTAZAR</t>
  </si>
  <si>
    <t xml:space="preserve">MARCELA MARÍA </t>
  </si>
  <si>
    <t xml:space="preserve">OGANDO VALDEZ </t>
  </si>
  <si>
    <t xml:space="preserve">REYNA MIGDALANIA </t>
  </si>
  <si>
    <t>FELIZ FELIZ</t>
  </si>
  <si>
    <t xml:space="preserve">NIDIA JOKASTA </t>
  </si>
  <si>
    <t xml:space="preserve">ROSA GUADALUPE </t>
  </si>
  <si>
    <t>MÉDICO ENCARGADA DE EMERGENCIA</t>
  </si>
  <si>
    <t>CARABALLO GARO</t>
  </si>
  <si>
    <t xml:space="preserve">RUT MERIZ </t>
  </si>
  <si>
    <t xml:space="preserve">MEDICO  OFTALMÓLOGA </t>
  </si>
  <si>
    <t xml:space="preserve">JIMÉNEZ FERREIRA </t>
  </si>
  <si>
    <t xml:space="preserve">DORIAM </t>
  </si>
  <si>
    <t>MÉDICO  NEURO OFTALMÓLOGA</t>
  </si>
  <si>
    <t>PEGUERO CASADO</t>
  </si>
  <si>
    <t xml:space="preserve">VIANELA YANERYS </t>
  </si>
  <si>
    <t>MÉDICO OFTALMÓLOGA ESTRABOLOGA</t>
  </si>
  <si>
    <t xml:space="preserve">VARGAS CALLENDER </t>
  </si>
  <si>
    <t xml:space="preserve">KELIA GARDENIA </t>
  </si>
  <si>
    <t>MÉDICO  OFTALMÓLOGA</t>
  </si>
  <si>
    <t>ALMANZAR SANTOS</t>
  </si>
  <si>
    <t xml:space="preserve">MODESTA ALTAGRACIA </t>
  </si>
  <si>
    <t>GERDO ROSALES</t>
  </si>
  <si>
    <t xml:space="preserve">INGRID ESTHER </t>
  </si>
  <si>
    <t xml:space="preserve">CALDERON DAVID </t>
  </si>
  <si>
    <t>FRED</t>
  </si>
  <si>
    <t>VIZCAINO LÓPEZ</t>
  </si>
  <si>
    <t xml:space="preserve">GERSON </t>
  </si>
  <si>
    <t>GUTIÉRREZ RONDON</t>
  </si>
  <si>
    <t xml:space="preserve">SUHEIDY FARCONY MILAGROS </t>
  </si>
  <si>
    <t xml:space="preserve">DEVARES SANCHEZ </t>
  </si>
  <si>
    <t xml:space="preserve">NADIA AMADA </t>
  </si>
  <si>
    <t>CALDERÓN CASTILLO</t>
  </si>
  <si>
    <t xml:space="preserve">GLENNYS </t>
  </si>
  <si>
    <t>ASTACIO</t>
  </si>
  <si>
    <t xml:space="preserve">CHISSEL INMACULADA </t>
  </si>
  <si>
    <t xml:space="preserve">PINALES RECIO </t>
  </si>
  <si>
    <t xml:space="preserve">RAMONA CLARIBEL </t>
  </si>
  <si>
    <t>DEPARTAMENTO DE HEMODINAMIA</t>
  </si>
  <si>
    <t xml:space="preserve">TECNICO  DE HEMODINAMIA </t>
  </si>
  <si>
    <t>HERNANDEZ GUZMAN</t>
  </si>
  <si>
    <t>YUDEINY CARLINA</t>
  </si>
  <si>
    <t>GARCÍA GONZÁLEZ</t>
  </si>
  <si>
    <t xml:space="preserve">KEITER ESCANIO </t>
  </si>
  <si>
    <t>MARTINEZ EUSEBIO</t>
  </si>
  <si>
    <t xml:space="preserve">NATHANIEL </t>
  </si>
  <si>
    <t>MÉDICO JEFE DEL SERVICIO DE HEMODINAMIA</t>
  </si>
  <si>
    <t xml:space="preserve"> GARCÍA LITHGOW</t>
  </si>
  <si>
    <t>CARLOS HERIBERTO</t>
  </si>
  <si>
    <t>MÉDICO INTERNISTA CARDIÓLOGO ELECTROFISIOLOGÍA</t>
  </si>
  <si>
    <t xml:space="preserve">CASTILLO CARVAJAL </t>
  </si>
  <si>
    <t xml:space="preserve">MELKIS FRANCISCO P. </t>
  </si>
  <si>
    <t>MÉDICO INTI. CARD. ELECTROFISIOLOGÍA</t>
  </si>
  <si>
    <t>NUÑEZ AYALA</t>
  </si>
  <si>
    <t xml:space="preserve">ELAINE ELIZABETH </t>
  </si>
  <si>
    <t xml:space="preserve">MÉDICO PASANTE DE FELLOWSHIP </t>
  </si>
  <si>
    <t>MOYA LIRIANO</t>
  </si>
  <si>
    <t xml:space="preserve">HALLEY HEROINA </t>
  </si>
  <si>
    <t xml:space="preserve">TÉCNICO  DE HEMODINAMIA </t>
  </si>
  <si>
    <t xml:space="preserve">DE LEÓN DE LA ROSA </t>
  </si>
  <si>
    <t xml:space="preserve">JEAN CARLOS </t>
  </si>
  <si>
    <t>MÉDICO COORDINADORA  DE HEMODINAMIA</t>
  </si>
  <si>
    <t>WINTER MATOS</t>
  </si>
  <si>
    <t xml:space="preserve">ALEXANDRA MARIE </t>
  </si>
  <si>
    <t xml:space="preserve">MATOS ACOSTA </t>
  </si>
  <si>
    <t xml:space="preserve">PETRA ANTONIA </t>
  </si>
  <si>
    <t>GARCIA ESTRELLA DE MADERA</t>
  </si>
  <si>
    <t xml:space="preserve">KILSARYS DIANNE </t>
  </si>
  <si>
    <t>MÉDICO RADIÓLOGO</t>
  </si>
  <si>
    <t>PALIZA LÓPEZ</t>
  </si>
  <si>
    <t>JOSÉ MIGUEL</t>
  </si>
  <si>
    <t>MÉDICO AYUDANTE DE HEMODINAMIA</t>
  </si>
  <si>
    <t>CUEVAS LUCIANO</t>
  </si>
  <si>
    <t xml:space="preserve">DIÓGENES TOMAS </t>
  </si>
  <si>
    <t>WENDY MARIA</t>
  </si>
  <si>
    <t>DIAZ MORILLO</t>
  </si>
  <si>
    <t>MILITAR ASIGNADO</t>
  </si>
  <si>
    <t xml:space="preserve">SEGURIDAD </t>
  </si>
  <si>
    <t>CESAR ALBERTO</t>
  </si>
  <si>
    <t>RAMIREZ GUZMAN</t>
  </si>
  <si>
    <t xml:space="preserve">ALEJANDRO </t>
  </si>
  <si>
    <t xml:space="preserve"> BUTEN HERNÁNDEZ</t>
  </si>
  <si>
    <t xml:space="preserve">JUNIOR </t>
  </si>
  <si>
    <t xml:space="preserve">SANCHEZ MONTES DE OCA </t>
  </si>
  <si>
    <t xml:space="preserve">ELVIS JAVIER </t>
  </si>
  <si>
    <t xml:space="preserve">COLLADO CORCINO </t>
  </si>
  <si>
    <t xml:space="preserve">ANGEL FELIPE </t>
  </si>
  <si>
    <t xml:space="preserve">DIAZ MOTA </t>
  </si>
  <si>
    <t>GLORIBEL</t>
  </si>
  <si>
    <t xml:space="preserve">MOTA CIPRIAN </t>
  </si>
  <si>
    <t>GARCIA GOMEZ</t>
  </si>
  <si>
    <t xml:space="preserve">MANUEL </t>
  </si>
  <si>
    <t>PEÑA ECHAVARRIA</t>
  </si>
  <si>
    <t>MAÑON BAEZ</t>
  </si>
  <si>
    <t xml:space="preserve">HORIOLI </t>
  </si>
  <si>
    <t>GARCIA ROSARIO</t>
  </si>
  <si>
    <t xml:space="preserve">RAMÓN ALBERTO </t>
  </si>
  <si>
    <t xml:space="preserve">LÓPEZ GONZALEZ </t>
  </si>
  <si>
    <t xml:space="preserve">NESTOR LUIS </t>
  </si>
  <si>
    <t>ERAZO MOTA</t>
  </si>
  <si>
    <t xml:space="preserve">DIANA ROSSINA </t>
  </si>
  <si>
    <t xml:space="preserve">CEPEDA MENDEZ </t>
  </si>
  <si>
    <t xml:space="preserve">FERNANDO ESTIVE </t>
  </si>
  <si>
    <t>SEGURA TAVERAS</t>
  </si>
  <si>
    <t xml:space="preserve">ESTIWARD </t>
  </si>
  <si>
    <t xml:space="preserve">PEREZ ENCARNACION </t>
  </si>
  <si>
    <t xml:space="preserve">ERDELIN MARIANA </t>
  </si>
  <si>
    <t>MARTINEZ DE TORRES</t>
  </si>
  <si>
    <t xml:space="preserve">HENRY </t>
  </si>
  <si>
    <t>DE PAULA QUEZADA</t>
  </si>
  <si>
    <t>ROSSO VILCHEZ</t>
  </si>
  <si>
    <t xml:space="preserve">ITRIA VANESSA </t>
  </si>
  <si>
    <t xml:space="preserve">DURAN ARIAS </t>
  </si>
  <si>
    <t xml:space="preserve">CARVAJAL BOCIO </t>
  </si>
  <si>
    <t>MAYRA ALTAGRACIA</t>
  </si>
  <si>
    <t>GUZMAN MENDOZA</t>
  </si>
  <si>
    <t xml:space="preserve">JULIA </t>
  </si>
  <si>
    <t xml:space="preserve">DIAZ FLORENTINO </t>
  </si>
  <si>
    <t xml:space="preserve">CINDIA MIGUELINA </t>
  </si>
  <si>
    <t>MARMOLEJOS MARRERO</t>
  </si>
  <si>
    <t xml:space="preserve">FRANKLIN </t>
  </si>
  <si>
    <t xml:space="preserve">CABALLERO DE LOS SANTOS    </t>
  </si>
  <si>
    <t xml:space="preserve">YARAIDEE </t>
  </si>
  <si>
    <t>CAMILEE LANTIGUA</t>
  </si>
  <si>
    <t xml:space="preserve">ESFRAILLIN </t>
  </si>
  <si>
    <t>DE LA CRUZ SUGILIO</t>
  </si>
  <si>
    <t xml:space="preserve">DOMINGO ANTONIO </t>
  </si>
  <si>
    <t xml:space="preserve">MERCEDES ÁVILA   </t>
  </si>
  <si>
    <t xml:space="preserve">DIRECTOR GENERAL </t>
  </si>
  <si>
    <t xml:space="preserve">MATEO QUEZDA </t>
  </si>
  <si>
    <t xml:space="preserve">JONAURIS </t>
  </si>
  <si>
    <t>BAUTISTA ALCANTARA</t>
  </si>
  <si>
    <t xml:space="preserve">DALIA TERESA </t>
  </si>
  <si>
    <t xml:space="preserve">FELIZ ALCANTARA </t>
  </si>
  <si>
    <t xml:space="preserve">MEDICO CIRUJANO CARDIOTORACICO </t>
  </si>
  <si>
    <t>FIJA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</si>
</sst>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\ _€_-;\-* #,##0.00\ _€_-;_-* &quot;-&quot;??\ _€_-;_-@_-"/>
    <numFmt numFmtId="165" formatCode="_-* #,##0.00_-;\-* #,##0.00_-;_-* &quot;-&quot;??_-;_-@_-"/>
    <numFmt numFmtId="166" formatCode="_(&quot;RD$&quot;* #,##0.00_);_(&quot;RD$&quot;* \(#,##0.00\);_(&quot;RD$&quot;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name val="Tahoma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8"/>
      <color theme="3"/>
      <name val="Calibri Light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8">
    <xf numFmtId="0" fontId="0" fillId="0" borderId="0"/>
    <xf numFmtId="4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11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3" fillId="0" borderId="0" applyNumberFormat="0" applyFill="0" applyBorder="0" applyAlignment="0" applyProtection="0"/>
    <xf numFmtId="165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166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66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1" fillId="0" borderId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</cellStyleXfs>
  <cellXfs count="99">
    <xf numFmtId="0" fontId="0" fillId="0" borderId="0" xfId="0"/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0" xfId="0" pivotButton="1"/>
    <xf numFmtId="0" fontId="2" fillId="0" borderId="0" xfId="0" applyFont="1"/>
    <xf numFmtId="0" fontId="2" fillId="0" borderId="0" xfId="0" applyFont="1" applyAlignment="1">
      <alignment horizontal="right"/>
    </xf>
    <xf numFmtId="0" fontId="0" fillId="0" borderId="0" xfId="0" applyAlignment="1">
      <alignment horizontal="center"/>
    </xf>
    <xf numFmtId="16" fontId="0" fillId="0" borderId="0" xfId="0" applyNumberFormat="1"/>
    <xf numFmtId="0" fontId="3" fillId="0" borderId="0" xfId="0" applyFont="1" applyAlignment="1">
      <alignment horizontal="center"/>
    </xf>
    <xf numFmtId="0" fontId="0" fillId="0" borderId="0" xfId="0" applyProtection="1">
      <protection locked="0"/>
    </xf>
    <xf numFmtId="0" fontId="0" fillId="0" borderId="5" xfId="0" applyBorder="1" applyAlignment="1" applyProtection="1">
      <alignment vertical="center"/>
      <protection locked="0"/>
    </xf>
    <xf numFmtId="0" fontId="0" fillId="0" borderId="6" xfId="0" applyBorder="1" applyAlignment="1" applyProtection="1">
      <alignment horizontal="left"/>
      <protection locked="0"/>
    </xf>
    <xf numFmtId="0" fontId="0" fillId="0" borderId="6" xfId="0" applyBorder="1" applyProtection="1">
      <protection locked="0"/>
    </xf>
    <xf numFmtId="4" fontId="0" fillId="0" borderId="0" xfId="0" applyNumberFormat="1"/>
    <xf numFmtId="0" fontId="0" fillId="3" borderId="0" xfId="0" applyFill="1"/>
    <xf numFmtId="43" fontId="6" fillId="3" borderId="7" xfId="0" applyNumberFormat="1" applyFont="1" applyFill="1" applyBorder="1" applyAlignment="1">
      <alignment horizontal="right" vertical="top"/>
    </xf>
    <xf numFmtId="0" fontId="0" fillId="3" borderId="8" xfId="0" applyFill="1" applyBorder="1" applyAlignment="1">
      <alignment horizontal="left" wrapText="1"/>
    </xf>
    <xf numFmtId="0" fontId="6" fillId="3" borderId="7" xfId="0" applyFont="1" applyFill="1" applyBorder="1" applyAlignment="1">
      <alignment horizontal="center" wrapText="1"/>
    </xf>
    <xf numFmtId="43" fontId="6" fillId="3" borderId="7" xfId="0" applyNumberFormat="1" applyFont="1" applyFill="1" applyBorder="1" applyAlignment="1">
      <alignment horizontal="right"/>
    </xf>
    <xf numFmtId="0" fontId="6" fillId="3" borderId="7" xfId="0" applyFont="1" applyFill="1" applyBorder="1" applyAlignment="1">
      <alignment horizontal="left" wrapText="1"/>
    </xf>
    <xf numFmtId="43" fontId="0" fillId="3" borderId="7" xfId="0" applyNumberFormat="1" applyFill="1" applyBorder="1"/>
    <xf numFmtId="0" fontId="6" fillId="3" borderId="7" xfId="0" applyFont="1" applyFill="1" applyBorder="1" applyAlignment="1">
      <alignment horizontal="left" vertical="center" wrapText="1"/>
    </xf>
    <xf numFmtId="0" fontId="0" fillId="3" borderId="7" xfId="0" applyFill="1" applyBorder="1"/>
    <xf numFmtId="0" fontId="6" fillId="3" borderId="7" xfId="0" applyFont="1" applyFill="1" applyBorder="1" applyAlignment="1" applyProtection="1">
      <alignment horizontal="center" wrapText="1"/>
      <protection locked="0"/>
    </xf>
    <xf numFmtId="0" fontId="0" fillId="3" borderId="6" xfId="0" applyFill="1" applyBorder="1"/>
    <xf numFmtId="0" fontId="0" fillId="3" borderId="7" xfId="0" applyFill="1" applyBorder="1" applyAlignment="1">
      <alignment horizontal="left" wrapText="1"/>
    </xf>
    <xf numFmtId="0" fontId="6" fillId="3" borderId="7" xfId="0" applyFont="1" applyFill="1" applyBorder="1" applyAlignment="1" applyProtection="1">
      <alignment horizontal="left" wrapText="1"/>
      <protection locked="0"/>
    </xf>
    <xf numFmtId="43" fontId="6" fillId="3" borderId="9" xfId="0" applyNumberFormat="1" applyFont="1" applyFill="1" applyBorder="1" applyAlignment="1">
      <alignment horizontal="right"/>
    </xf>
    <xf numFmtId="0" fontId="0" fillId="3" borderId="8" xfId="0" applyFill="1" applyBorder="1" applyAlignment="1">
      <alignment wrapText="1"/>
    </xf>
    <xf numFmtId="0" fontId="0" fillId="3" borderId="0" xfId="0" applyFill="1" applyAlignment="1">
      <alignment wrapText="1"/>
    </xf>
    <xf numFmtId="43" fontId="6" fillId="3" borderId="7" xfId="1" applyNumberFormat="1" applyFont="1" applyFill="1" applyBorder="1" applyAlignment="1">
      <alignment horizontal="right"/>
    </xf>
    <xf numFmtId="43" fontId="0" fillId="3" borderId="7" xfId="1" applyNumberFormat="1" applyFont="1" applyFill="1" applyBorder="1"/>
    <xf numFmtId="0" fontId="6" fillId="3" borderId="7" xfId="0" applyFont="1" applyFill="1" applyBorder="1" applyAlignment="1" applyProtection="1">
      <alignment horizontal="left" vertical="center" wrapText="1"/>
      <protection locked="0"/>
    </xf>
    <xf numFmtId="0" fontId="6" fillId="3" borderId="8" xfId="0" applyFont="1" applyFill="1" applyBorder="1" applyAlignment="1">
      <alignment horizontal="left" wrapText="1"/>
    </xf>
    <xf numFmtId="0" fontId="6" fillId="3" borderId="7" xfId="0" applyFont="1" applyFill="1" applyBorder="1" applyAlignment="1">
      <alignment horizontal="center" vertical="center" wrapText="1"/>
    </xf>
    <xf numFmtId="14" fontId="6" fillId="3" borderId="7" xfId="0" applyNumberFormat="1" applyFont="1" applyFill="1" applyBorder="1" applyAlignment="1" applyProtection="1">
      <alignment horizontal="center"/>
      <protection locked="0"/>
    </xf>
    <xf numFmtId="43" fontId="6" fillId="3" borderId="7" xfId="1" applyNumberFormat="1" applyFont="1" applyFill="1" applyBorder="1" applyAlignment="1" applyProtection="1">
      <alignment horizontal="center" wrapText="1"/>
      <protection locked="0"/>
    </xf>
    <xf numFmtId="14" fontId="0" fillId="3" borderId="7" xfId="0" applyNumberFormat="1" applyFill="1" applyBorder="1" applyAlignment="1" applyProtection="1">
      <alignment horizontal="center"/>
      <protection locked="0"/>
    </xf>
    <xf numFmtId="0" fontId="6" fillId="3" borderId="8" xfId="0" applyFont="1" applyFill="1" applyBorder="1" applyAlignment="1" applyProtection="1">
      <alignment horizontal="left" wrapText="1"/>
      <protection locked="0"/>
    </xf>
    <xf numFmtId="14" fontId="0" fillId="3" borderId="7" xfId="3" applyNumberFormat="1" applyFont="1" applyFill="1" applyBorder="1" applyAlignment="1" applyProtection="1">
      <alignment horizontal="center"/>
      <protection locked="0"/>
    </xf>
    <xf numFmtId="14" fontId="6" fillId="3" borderId="7" xfId="0" applyNumberFormat="1" applyFont="1" applyFill="1" applyBorder="1" applyAlignment="1">
      <alignment horizontal="center" vertical="center" wrapText="1"/>
    </xf>
    <xf numFmtId="14" fontId="0" fillId="3" borderId="7" xfId="2" applyNumberFormat="1" applyFont="1" applyFill="1" applyBorder="1" applyAlignment="1" applyProtection="1">
      <alignment horizontal="center"/>
      <protection locked="0"/>
    </xf>
    <xf numFmtId="0" fontId="0" fillId="2" borderId="13" xfId="0" applyFill="1" applyBorder="1" applyAlignment="1">
      <alignment horizontal="center" vertical="center" wrapText="1"/>
    </xf>
    <xf numFmtId="43" fontId="6" fillId="3" borderId="9" xfId="1" applyNumberFormat="1" applyFont="1" applyFill="1" applyBorder="1" applyAlignment="1" applyProtection="1">
      <alignment horizontal="center" vertical="top" wrapText="1"/>
    </xf>
    <xf numFmtId="0" fontId="0" fillId="3" borderId="8" xfId="0" applyFill="1" applyBorder="1" applyAlignment="1">
      <alignment horizontal="left" vertical="top" wrapText="1"/>
    </xf>
    <xf numFmtId="0" fontId="6" fillId="3" borderId="7" xfId="0" applyFont="1" applyFill="1" applyBorder="1" applyAlignment="1">
      <alignment horizontal="center" vertical="top" wrapText="1"/>
    </xf>
    <xf numFmtId="0" fontId="6" fillId="3" borderId="7" xfId="0" applyFont="1" applyFill="1" applyBorder="1" applyAlignment="1">
      <alignment horizontal="left" vertical="top" wrapText="1"/>
    </xf>
    <xf numFmtId="14" fontId="6" fillId="3" borderId="7" xfId="0" applyNumberFormat="1" applyFont="1" applyFill="1" applyBorder="1" applyAlignment="1" applyProtection="1">
      <alignment horizontal="center" vertical="top"/>
      <protection locked="0"/>
    </xf>
    <xf numFmtId="0" fontId="6" fillId="3" borderId="10" xfId="0" applyFont="1" applyFill="1" applyBorder="1" applyAlignment="1" applyProtection="1">
      <alignment horizontal="left" wrapText="1"/>
      <protection locked="0"/>
    </xf>
    <xf numFmtId="0" fontId="6" fillId="3" borderId="11" xfId="0" applyFont="1" applyFill="1" applyBorder="1" applyAlignment="1" applyProtection="1">
      <alignment horizontal="center" wrapText="1"/>
      <protection locked="0"/>
    </xf>
    <xf numFmtId="0" fontId="6" fillId="3" borderId="12" xfId="0" applyFont="1" applyFill="1" applyBorder="1" applyAlignment="1">
      <alignment horizontal="center" vertical="center" wrapText="1"/>
    </xf>
    <xf numFmtId="8" fontId="0" fillId="3" borderId="0" xfId="0" applyNumberFormat="1" applyFill="1"/>
    <xf numFmtId="0" fontId="0" fillId="3" borderId="7" xfId="0" applyFill="1" applyBorder="1" applyProtection="1">
      <protection locked="0"/>
    </xf>
    <xf numFmtId="0" fontId="6" fillId="3" borderId="8" xfId="0" applyFont="1" applyFill="1" applyBorder="1" applyAlignment="1" applyProtection="1">
      <alignment wrapText="1"/>
      <protection locked="0"/>
    </xf>
    <xf numFmtId="43" fontId="6" fillId="3" borderId="7" xfId="1" applyNumberFormat="1" applyFont="1" applyFill="1" applyBorder="1" applyAlignment="1" applyProtection="1">
      <alignment horizontal="center" vertical="top" wrapText="1"/>
    </xf>
    <xf numFmtId="43" fontId="6" fillId="3" borderId="7" xfId="1" applyNumberFormat="1" applyFont="1" applyFill="1" applyBorder="1" applyAlignment="1" applyProtection="1">
      <alignment horizontal="center" vertical="top" wrapText="1"/>
      <protection locked="0"/>
    </xf>
    <xf numFmtId="43" fontId="7" fillId="3" borderId="7" xfId="1" applyNumberFormat="1" applyFont="1" applyFill="1" applyBorder="1" applyAlignment="1" applyProtection="1">
      <alignment horizontal="center" wrapText="1"/>
      <protection locked="0"/>
    </xf>
    <xf numFmtId="43" fontId="6" fillId="3" borderId="7" xfId="1" applyNumberFormat="1" applyFont="1" applyFill="1" applyBorder="1" applyAlignment="1" applyProtection="1">
      <alignment horizontal="center" wrapText="1"/>
    </xf>
    <xf numFmtId="0" fontId="0" fillId="3" borderId="7" xfId="0" applyFill="1" applyBorder="1" applyAlignment="1">
      <alignment horizontal="center"/>
    </xf>
    <xf numFmtId="0" fontId="0" fillId="3" borderId="8" xfId="0" applyFill="1" applyBorder="1" applyAlignment="1" applyProtection="1">
      <alignment horizontal="left" wrapText="1"/>
      <protection locked="0"/>
    </xf>
    <xf numFmtId="0" fontId="6" fillId="3" borderId="8" xfId="0" applyFont="1" applyFill="1" applyBorder="1" applyAlignment="1" applyProtection="1">
      <alignment horizontal="center" wrapText="1"/>
      <protection locked="0"/>
    </xf>
    <xf numFmtId="43" fontId="6" fillId="3" borderId="9" xfId="1" applyNumberFormat="1" applyFont="1" applyFill="1" applyBorder="1" applyAlignment="1" applyProtection="1">
      <alignment horizontal="center" wrapText="1"/>
    </xf>
    <xf numFmtId="0" fontId="6" fillId="3" borderId="8" xfId="0" applyFont="1" applyFill="1" applyBorder="1" applyAlignment="1" applyProtection="1">
      <alignment horizontal="left" vertical="top" wrapText="1"/>
      <protection locked="0"/>
    </xf>
    <xf numFmtId="0" fontId="0" fillId="3" borderId="7" xfId="0" applyFill="1" applyBorder="1" applyAlignment="1" applyProtection="1">
      <alignment horizontal="left" wrapText="1"/>
      <protection locked="0"/>
    </xf>
    <xf numFmtId="4" fontId="8" fillId="3" borderId="7" xfId="5" applyNumberFormat="1" applyFont="1" applyFill="1" applyBorder="1" applyAlignment="1">
      <alignment horizontal="right"/>
    </xf>
    <xf numFmtId="0" fontId="6" fillId="3" borderId="7" xfId="6" applyFont="1" applyFill="1" applyBorder="1" applyAlignment="1">
      <alignment horizontal="left" wrapText="1"/>
    </xf>
    <xf numFmtId="14" fontId="6" fillId="3" borderId="7" xfId="0" applyNumberFormat="1" applyFont="1" applyFill="1" applyBorder="1" applyAlignment="1" applyProtection="1">
      <alignment horizontal="center" wrapText="1"/>
      <protection locked="0"/>
    </xf>
    <xf numFmtId="14" fontId="0" fillId="3" borderId="7" xfId="0" applyNumberFormat="1" applyFill="1" applyBorder="1" applyAlignment="1" applyProtection="1">
      <alignment horizontal="center" vertical="center"/>
      <protection locked="0"/>
    </xf>
    <xf numFmtId="43" fontId="0" fillId="0" borderId="0" xfId="0" applyNumberFormat="1"/>
    <xf numFmtId="0" fontId="6" fillId="0" borderId="7" xfId="0" applyFont="1" applyBorder="1" applyAlignment="1" applyProtection="1">
      <alignment horizontal="center" wrapText="1"/>
      <protection locked="0"/>
    </xf>
    <xf numFmtId="0" fontId="6" fillId="0" borderId="8" xfId="0" applyFont="1" applyBorder="1" applyAlignment="1" applyProtection="1">
      <alignment horizontal="left" wrapText="1"/>
      <protection locked="0"/>
    </xf>
    <xf numFmtId="0" fontId="6" fillId="0" borderId="7" xfId="0" applyFont="1" applyBorder="1" applyAlignment="1" applyProtection="1">
      <alignment horizontal="left" wrapText="1"/>
      <protection locked="0"/>
    </xf>
    <xf numFmtId="14" fontId="6" fillId="0" borderId="7" xfId="0" applyNumberFormat="1" applyFont="1" applyBorder="1" applyAlignment="1" applyProtection="1">
      <alignment horizontal="center"/>
      <protection locked="0"/>
    </xf>
    <xf numFmtId="43" fontId="6" fillId="0" borderId="7" xfId="1" applyNumberFormat="1" applyFont="1" applyFill="1" applyBorder="1" applyAlignment="1" applyProtection="1">
      <alignment horizontal="center" wrapText="1"/>
      <protection locked="0"/>
    </xf>
    <xf numFmtId="43" fontId="6" fillId="0" borderId="7" xfId="1" applyNumberFormat="1" applyFont="1" applyFill="1" applyBorder="1" applyAlignment="1" applyProtection="1">
      <alignment horizontal="center" wrapText="1"/>
    </xf>
    <xf numFmtId="0" fontId="0" fillId="0" borderId="8" xfId="0" applyBorder="1" applyAlignment="1">
      <alignment horizontal="left" wrapText="1"/>
    </xf>
    <xf numFmtId="0" fontId="6" fillId="0" borderId="7" xfId="0" applyFont="1" applyBorder="1" applyAlignment="1">
      <alignment horizont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43" fontId="6" fillId="0" borderId="9" xfId="1" applyNumberFormat="1" applyFont="1" applyFill="1" applyBorder="1" applyAlignment="1" applyProtection="1">
      <alignment horizontal="center" vertical="top" wrapText="1"/>
    </xf>
    <xf numFmtId="43" fontId="6" fillId="0" borderId="7" xfId="1" applyNumberFormat="1" applyFont="1" applyFill="1" applyBorder="1" applyAlignment="1" applyProtection="1">
      <alignment horizontal="center" vertical="top" wrapText="1"/>
    </xf>
    <xf numFmtId="0" fontId="0" fillId="0" borderId="0" xfId="0" applyAlignment="1">
      <alignment wrapText="1"/>
    </xf>
    <xf numFmtId="0" fontId="9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0" fillId="0" borderId="5" xfId="0" applyBorder="1" applyAlignment="1" applyProtection="1">
      <alignment vertical="center" wrapText="1"/>
      <protection locked="0"/>
    </xf>
    <xf numFmtId="0" fontId="0" fillId="0" borderId="6" xfId="0" applyBorder="1" applyAlignment="1" applyProtection="1">
      <alignment horizontal="left" wrapText="1"/>
      <protection locked="0"/>
    </xf>
    <xf numFmtId="0" fontId="0" fillId="2" borderId="14" xfId="0" applyFill="1" applyBorder="1" applyAlignment="1">
      <alignment horizontal="center" vertical="center" wrapText="1"/>
    </xf>
    <xf numFmtId="0" fontId="0" fillId="2" borderId="15" xfId="0" applyFill="1" applyBorder="1" applyAlignment="1">
      <alignment horizontal="center" vertical="center" wrapText="1"/>
    </xf>
    <xf numFmtId="0" fontId="10" fillId="3" borderId="7" xfId="0" applyFont="1" applyFill="1" applyBorder="1" applyAlignment="1" applyProtection="1">
      <alignment horizontal="center"/>
      <protection locked="0"/>
    </xf>
    <xf numFmtId="0" fontId="5" fillId="3" borderId="7" xfId="7" applyFill="1" applyBorder="1"/>
    <xf numFmtId="14" fontId="5" fillId="3" borderId="7" xfId="7" applyNumberFormat="1" applyFill="1" applyBorder="1" applyAlignment="1" applyProtection="1">
      <alignment horizontal="center"/>
      <protection locked="0"/>
    </xf>
    <xf numFmtId="4" fontId="5" fillId="3" borderId="7" xfId="7" applyNumberFormat="1" applyFill="1" applyBorder="1" applyAlignment="1">
      <alignment horizontal="center"/>
    </xf>
    <xf numFmtId="4" fontId="5" fillId="3" borderId="7" xfId="0" applyNumberFormat="1" applyFont="1" applyFill="1" applyBorder="1" applyAlignment="1">
      <alignment horizontal="center"/>
    </xf>
    <xf numFmtId="0" fontId="1" fillId="3" borderId="7" xfId="8" applyFill="1" applyBorder="1" applyAlignment="1">
      <alignment horizontal="center"/>
    </xf>
    <xf numFmtId="0" fontId="5" fillId="3" borderId="7" xfId="9" applyFill="1" applyBorder="1" applyAlignment="1">
      <alignment horizontal="center"/>
    </xf>
    <xf numFmtId="14" fontId="11" fillId="0" borderId="7" xfId="10" applyNumberFormat="1" applyBorder="1" applyAlignment="1">
      <alignment horizontal="center"/>
    </xf>
    <xf numFmtId="14" fontId="12" fillId="3" borderId="7" xfId="7" applyNumberFormat="1" applyFont="1" applyFill="1" applyBorder="1" applyAlignment="1" applyProtection="1">
      <alignment horizontal="center"/>
      <protection locked="0"/>
    </xf>
  </cellXfs>
  <cellStyles count="48">
    <cellStyle name="Millares" xfId="3" builtinId="3"/>
    <cellStyle name="Millares 2" xfId="2" xr:uid="{00000000-0005-0000-0000-000001000000}"/>
    <cellStyle name="Millares 2 2" xfId="4" xr:uid="{7DDCC911-C799-485D-AB7E-9859532E3E80}"/>
    <cellStyle name="Millares 2 2 2" xfId="23" xr:uid="{25578C75-8F7F-4034-8046-4B3E1AA42361}"/>
    <cellStyle name="Millares 2 3" xfId="22" xr:uid="{E6197184-DB14-4188-8376-AD19FE194616}"/>
    <cellStyle name="Millares 2 3 2" xfId="33" xr:uid="{17068B27-2D35-4177-9CA3-A1285025AD03}"/>
    <cellStyle name="Millares 2 4" xfId="20" xr:uid="{DB560A19-3CAB-4BFC-9C51-6C80CD4D370A}"/>
    <cellStyle name="Millares 2 5" xfId="19" xr:uid="{287B254D-8993-4C47-AE35-CF85B8326BBB}"/>
    <cellStyle name="Millares 3" xfId="12" xr:uid="{8F0154D7-73F7-4036-87E9-1C47C5545E46}"/>
    <cellStyle name="Millares 3 2" xfId="26" xr:uid="{5D9C0E53-E21B-4C1C-AABE-38F4D0C3304F}"/>
    <cellStyle name="Millares 3 2 2" xfId="37" xr:uid="{93D3042D-DC3E-4D19-9410-5028C32483A9}"/>
    <cellStyle name="Millares 3 3" xfId="34" xr:uid="{FD35726A-33F5-4CA5-B50E-B304ABC5C6DB}"/>
    <cellStyle name="Millares 4" xfId="15" xr:uid="{471C0E6B-9FF3-43ED-9042-04198883FCCD}"/>
    <cellStyle name="Millares 4 2" xfId="32" xr:uid="{E3FDA165-E5C6-4009-8FA0-61128AEA581D}"/>
    <cellStyle name="Millares 4 3" xfId="27" xr:uid="{A73A26A8-5B27-4D6E-8318-444A7CCB01EE}"/>
    <cellStyle name="Millares 4 4" xfId="45" xr:uid="{14B3D60E-8A9D-494F-BFB5-0F6EA6996AB8}"/>
    <cellStyle name="Millares 5" xfId="28" xr:uid="{A5F369F1-2A93-45B0-99E3-7541D584D7BD}"/>
    <cellStyle name="Millares 6" xfId="44" xr:uid="{C9FEAE2C-5A37-412E-B66C-BA01E2052F6B}"/>
    <cellStyle name="Moneda" xfId="1" builtinId="4"/>
    <cellStyle name="Moneda 2" xfId="30" xr:uid="{F304C0DE-F4E8-48CA-B3E0-0A40A3A2CA1F}"/>
    <cellStyle name="Moneda 2 2" xfId="39" xr:uid="{135A69CC-7F79-4273-9504-6DDAFA40BFCF}"/>
    <cellStyle name="Moneda 2 3" xfId="35" xr:uid="{F70C42D0-672C-4C6F-9059-DD303AC71405}"/>
    <cellStyle name="Moneda 3" xfId="40" xr:uid="{82E68D11-C9E9-4970-8305-AF2A5AF7F4DC}"/>
    <cellStyle name="Moneda 3 2" xfId="47" xr:uid="{C899A0D1-ECD2-41FF-9C52-E0407D356299}"/>
    <cellStyle name="Moneda 4" xfId="41" xr:uid="{F2111DD2-3CBB-4D68-A724-3F19FE1B017C}"/>
    <cellStyle name="Moneda 5" xfId="38" xr:uid="{35990FCD-B8A6-4DFE-AC2E-C5002908BC0D}"/>
    <cellStyle name="Moneda 5 2" xfId="46" xr:uid="{96FB731A-229C-48A1-83E4-C99E9EB9C733}"/>
    <cellStyle name="Normal" xfId="0" builtinId="0"/>
    <cellStyle name="Normal 11" xfId="10" xr:uid="{17DD688F-B7AC-46EC-9EE8-3F0EA8D5802C}"/>
    <cellStyle name="Normal 2" xfId="13" xr:uid="{0B3C0CA9-1F42-4114-9B31-9CEFBC4A0F86}"/>
    <cellStyle name="Normal 2 2" xfId="7" xr:uid="{98A7EA82-39CD-4E39-9F3B-FE75991C0514}"/>
    <cellStyle name="Normal 2 8 7" xfId="16" xr:uid="{ECAA7475-E82E-4738-99BD-AC81C3C2503B}"/>
    <cellStyle name="Normal 2 8 8" xfId="17" xr:uid="{C0D577BF-6C15-49D7-88E7-E4CA3B8AE279}"/>
    <cellStyle name="Normal 2 8 9" xfId="18" xr:uid="{F631F14E-6F57-47CF-A7A4-2FEA1D7FD6FA}"/>
    <cellStyle name="Normal 3" xfId="8" xr:uid="{7A6B0A04-73C8-4E68-88D8-D41E8E7AD77B}"/>
    <cellStyle name="Normal 3 2" xfId="42" xr:uid="{F62D1B8B-A317-4524-9AFF-50A4FC7CA158}"/>
    <cellStyle name="Normal 3 3" xfId="36" xr:uid="{EA151518-1058-4787-9E36-F03E6D7CAA4E}"/>
    <cellStyle name="Normal 3 4" xfId="11" xr:uid="{B85F8303-6B0B-46A0-BDB5-6A68A84E0B8E}"/>
    <cellStyle name="Normal 4" xfId="6" xr:uid="{D392EFF8-4D88-4D3F-A445-94612111B28B}"/>
    <cellStyle name="Normal 4 2" xfId="24" xr:uid="{88518411-E890-47BF-ACE6-10CBFFF20635}"/>
    <cellStyle name="Normal 5" xfId="9" xr:uid="{684E1AC3-B502-4BE6-80C1-101274BC39CE}"/>
    <cellStyle name="Normal 5 2" xfId="25" xr:uid="{9EBFDC6D-7862-4D01-80E9-AE054803EC65}"/>
    <cellStyle name="Normal 6" xfId="5" xr:uid="{2C91430C-FB24-426D-91DB-4AE541F1CFF7}"/>
    <cellStyle name="Normal 6 2" xfId="31" xr:uid="{B69FBE10-46AC-4B3E-A152-22CB9ADBBBFE}"/>
    <cellStyle name="Normal 7" xfId="29" xr:uid="{FFF375DD-8A38-462F-9224-C7A796DE4C75}"/>
    <cellStyle name="Normal 8" xfId="43" xr:uid="{0BB83AED-8926-4C68-9505-0B019EB419D5}"/>
    <cellStyle name="Porcentual 2" xfId="14" xr:uid="{D3EB5C1E-2220-4EA7-9F6D-90BFC788F590}"/>
    <cellStyle name="Título 4" xfId="21" xr:uid="{5AC218F3-3621-4025-B974-8CEB11164CE1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195263</xdr:colOff>
      <xdr:row>0</xdr:row>
      <xdr:rowOff>76200</xdr:rowOff>
    </xdr:from>
    <xdr:to>
      <xdr:col>1</xdr:col>
      <xdr:colOff>919163</xdr:colOff>
      <xdr:row>5</xdr:row>
      <xdr:rowOff>106002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E28997A-07AB-4AA5-A086-CA3DDBA9EE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5263" y="76200"/>
          <a:ext cx="1314450" cy="982302"/>
        </a:xfrm>
        <a:prstGeom prst="rect">
          <a:avLst/>
        </a:prstGeom>
      </xdr:spPr>
    </xdr:pic>
    <xdr:clientData/>
  </xdr:twoCellAnchor>
  <xdr:twoCellAnchor editAs="oneCell">
    <xdr:from>
      <xdr:col>2</xdr:col>
      <xdr:colOff>1081088</xdr:colOff>
      <xdr:row>638</xdr:row>
      <xdr:rowOff>85725</xdr:rowOff>
    </xdr:from>
    <xdr:to>
      <xdr:col>7</xdr:col>
      <xdr:colOff>602456</xdr:colOff>
      <xdr:row>652</xdr:row>
      <xdr:rowOff>116642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2BA58D0-2E99-4DB2-BA56-92C9B569DB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6588" y="142455900"/>
          <a:ext cx="8446293" cy="26979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247650</xdr:colOff>
      <xdr:row>0</xdr:row>
      <xdr:rowOff>104775</xdr:rowOff>
    </xdr:from>
    <xdr:ext cx="1314450" cy="1000125"/>
    <xdr:pic>
      <xdr:nvPicPr>
        <xdr:cNvPr id="4" name="Imagen 3">
          <a:extLst>
            <a:ext uri="{FF2B5EF4-FFF2-40B4-BE49-F238E27FC236}">
              <a16:creationId xmlns:a16="http://schemas.microsoft.com/office/drawing/2014/main" id="{9A4D2CFE-23FA-417D-95A7-824BF35212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" y="104775"/>
          <a:ext cx="1314450" cy="1000125"/>
        </a:xfrm>
        <a:prstGeom prst="rect">
          <a:avLst/>
        </a:prstGeom>
      </xdr:spPr>
    </xdr:pic>
    <xdr:clientData/>
  </xdr:oneCellAnchor>
  <xdr:oneCellAnchor>
    <xdr:from>
      <xdr:col>3</xdr:col>
      <xdr:colOff>133350</xdr:colOff>
      <xdr:row>37</xdr:row>
      <xdr:rowOff>127551</xdr:rowOff>
    </xdr:from>
    <xdr:ext cx="7286625" cy="2605274"/>
    <xdr:pic>
      <xdr:nvPicPr>
        <xdr:cNvPr id="5" name="Imagen 4">
          <a:extLst>
            <a:ext uri="{FF2B5EF4-FFF2-40B4-BE49-F238E27FC236}">
              <a16:creationId xmlns:a16="http://schemas.microsoft.com/office/drawing/2014/main" id="{0367AA49-E87A-454E-AD1E-A0D0400F03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0" y="8128551"/>
          <a:ext cx="7286625" cy="26052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R:\ESTADISTICA%202024\OAI%20NOMINAS%20PEND%202024\NOMINA%20DE%20ENERO%202024%20PARA%20OAI\Nomina%20%20de%20Militares%20Enero%20OAI%202024.xlsx" TargetMode="External"/><Relationship Id="rId1" Type="http://schemas.openxmlformats.org/officeDocument/2006/relationships/externalLinkPath" Target="/ESTADISTICA%202024/OAI%20NOMINAS%20PEND%202024/NOMINA%20DE%20ENERO%202024%20PARA%20OAI/Nomina%20%20de%20Militares%20Enero%20OAI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oja1"/>
      <sheetName val="Hoja2"/>
    </sheetNames>
    <sheetDataSet>
      <sheetData sheetId="0"/>
      <sheetData sheetId="1">
        <row r="4">
          <cell r="C4" t="str">
            <v>REGION 0</v>
          </cell>
          <cell r="D4" t="str">
            <v>Reg_0</v>
          </cell>
        </row>
        <row r="5">
          <cell r="C5" t="str">
            <v>REGION 1</v>
          </cell>
          <cell r="D5" t="str">
            <v>Reg_1</v>
          </cell>
        </row>
        <row r="6">
          <cell r="C6" t="str">
            <v>REGION 2</v>
          </cell>
          <cell r="D6" t="str">
            <v>Reg_2</v>
          </cell>
        </row>
        <row r="7">
          <cell r="C7" t="str">
            <v>REGION 3</v>
          </cell>
          <cell r="D7" t="str">
            <v>Reg_3</v>
          </cell>
        </row>
        <row r="8">
          <cell r="C8" t="str">
            <v>REGION 4</v>
          </cell>
          <cell r="D8" t="str">
            <v>Reg_4</v>
          </cell>
        </row>
        <row r="9">
          <cell r="C9" t="str">
            <v>REGION 5</v>
          </cell>
          <cell r="D9" t="str">
            <v>Reg_5</v>
          </cell>
        </row>
        <row r="10">
          <cell r="C10" t="str">
            <v>REGION 6</v>
          </cell>
          <cell r="D10" t="str">
            <v>Reg_6</v>
          </cell>
        </row>
        <row r="11">
          <cell r="C11" t="str">
            <v>REGION 7</v>
          </cell>
          <cell r="D11" t="str">
            <v>Reg_7</v>
          </cell>
        </row>
        <row r="12">
          <cell r="C12" t="str">
            <v>REGION 8</v>
          </cell>
          <cell r="D12" t="str">
            <v>Reg_8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943"/>
  <sheetViews>
    <sheetView tabSelected="1" workbookViewId="0">
      <pane ySplit="8" topLeftCell="A9" activePane="bottomLeft" state="frozen"/>
      <selection pane="bottomLeft" activeCell="Q8" sqref="Q8"/>
    </sheetView>
  </sheetViews>
  <sheetFormatPr baseColWidth="10" defaultRowHeight="15" x14ac:dyDescent="0.25"/>
  <cols>
    <col min="1" max="1" width="8.85546875" bestFit="1" customWidth="1"/>
    <col min="2" max="2" width="22.5703125" bestFit="1" customWidth="1"/>
    <col min="3" max="3" width="36.140625" bestFit="1" customWidth="1"/>
    <col min="4" max="4" width="6.28515625" bestFit="1" customWidth="1"/>
    <col min="5" max="5" width="39" bestFit="1" customWidth="1"/>
    <col min="6" max="6" width="39.85546875" bestFit="1" customWidth="1"/>
    <col min="7" max="7" width="12.5703125" bestFit="1" customWidth="1"/>
    <col min="8" max="8" width="12.85546875" bestFit="1" customWidth="1"/>
    <col min="9" max="9" width="12" bestFit="1" customWidth="1"/>
    <col min="10" max="10" width="14.28515625" bestFit="1" customWidth="1"/>
    <col min="11" max="11" width="10" customWidth="1"/>
    <col min="12" max="12" width="11.5703125" bestFit="1" customWidth="1"/>
    <col min="13" max="13" width="9" bestFit="1" customWidth="1"/>
    <col min="14" max="14" width="10" style="16" bestFit="1" customWidth="1"/>
    <col min="15" max="15" width="11" bestFit="1" customWidth="1"/>
    <col min="16" max="16" width="19.28515625" customWidth="1"/>
  </cols>
  <sheetData>
    <row r="1" spans="1:19" x14ac:dyDescent="0.25">
      <c r="A1" s="8"/>
      <c r="D1" s="8"/>
      <c r="N1"/>
    </row>
    <row r="2" spans="1:19" x14ac:dyDescent="0.25">
      <c r="A2" s="8"/>
      <c r="B2" s="11"/>
      <c r="C2" s="6" t="s">
        <v>51</v>
      </c>
      <c r="E2" s="11"/>
      <c r="F2" s="8"/>
      <c r="G2" s="11"/>
      <c r="H2" s="11"/>
      <c r="I2" s="11"/>
      <c r="J2" s="11"/>
      <c r="N2"/>
    </row>
    <row r="3" spans="1:19" x14ac:dyDescent="0.25">
      <c r="A3" s="8"/>
      <c r="B3" s="11"/>
      <c r="C3" s="6" t="s">
        <v>244</v>
      </c>
      <c r="E3" s="11"/>
      <c r="F3" s="8"/>
      <c r="G3" s="11"/>
      <c r="H3" s="11"/>
      <c r="I3" s="11"/>
      <c r="J3" s="11"/>
      <c r="N3"/>
    </row>
    <row r="4" spans="1:19" x14ac:dyDescent="0.25">
      <c r="A4" s="8"/>
      <c r="B4" s="11"/>
      <c r="F4" s="8"/>
      <c r="N4"/>
    </row>
    <row r="5" spans="1:19" x14ac:dyDescent="0.25">
      <c r="A5" s="8"/>
      <c r="B5" s="7" t="s">
        <v>53</v>
      </c>
      <c r="C5" s="12" t="s">
        <v>58</v>
      </c>
      <c r="D5" s="10" t="str">
        <f>IFERROR(VLOOKUP(C5,Hoja2!$C$4:$D$12,2,FALSE),"")</f>
        <v>Reg_0</v>
      </c>
      <c r="F5" s="7" t="s">
        <v>52</v>
      </c>
      <c r="G5" s="12" t="s">
        <v>72</v>
      </c>
      <c r="J5" s="11"/>
      <c r="N5"/>
    </row>
    <row r="6" spans="1:19" x14ac:dyDescent="0.25">
      <c r="A6" s="8"/>
      <c r="B6" s="7" t="s">
        <v>243</v>
      </c>
      <c r="C6" s="13">
        <v>2024</v>
      </c>
      <c r="F6" s="7" t="s">
        <v>227</v>
      </c>
      <c r="G6" s="14" t="s">
        <v>232</v>
      </c>
      <c r="J6" s="11"/>
      <c r="N6"/>
    </row>
    <row r="7" spans="1:19" ht="15.75" thickBot="1" x14ac:dyDescent="0.3">
      <c r="A7" s="8"/>
      <c r="D7" s="8"/>
      <c r="E7" s="11"/>
      <c r="F7" s="11"/>
      <c r="G7" s="11"/>
      <c r="H7" s="11"/>
      <c r="I7" s="11"/>
      <c r="N7"/>
    </row>
    <row r="8" spans="1:19" ht="45.75" thickBot="1" x14ac:dyDescent="0.3">
      <c r="A8" s="4" t="s">
        <v>35</v>
      </c>
      <c r="B8" s="2" t="s">
        <v>0</v>
      </c>
      <c r="C8" s="2" t="s">
        <v>41</v>
      </c>
      <c r="D8" s="2" t="s">
        <v>42</v>
      </c>
      <c r="E8" s="2" t="s">
        <v>43</v>
      </c>
      <c r="F8" s="2" t="s">
        <v>48</v>
      </c>
      <c r="G8" s="2" t="s">
        <v>245</v>
      </c>
      <c r="H8" s="3" t="s">
        <v>246</v>
      </c>
      <c r="I8" s="3" t="s">
        <v>247</v>
      </c>
      <c r="J8" s="1" t="s">
        <v>49</v>
      </c>
      <c r="K8" s="44" t="s">
        <v>44</v>
      </c>
      <c r="L8" s="44" t="s">
        <v>45</v>
      </c>
      <c r="M8" s="44" t="s">
        <v>46</v>
      </c>
      <c r="N8" s="44" t="s">
        <v>47</v>
      </c>
      <c r="O8" s="44" t="s">
        <v>50</v>
      </c>
    </row>
    <row r="9" spans="1:19" s="16" customFormat="1" ht="14.25" customHeight="1" x14ac:dyDescent="0.25">
      <c r="A9" s="25">
        <v>1</v>
      </c>
      <c r="B9" s="40" t="s">
        <v>553</v>
      </c>
      <c r="C9" s="40" t="s">
        <v>554</v>
      </c>
      <c r="D9" s="25" t="s">
        <v>55</v>
      </c>
      <c r="E9" s="28" t="s">
        <v>1794</v>
      </c>
      <c r="F9" s="28" t="s">
        <v>557</v>
      </c>
      <c r="G9" s="25" t="s">
        <v>555</v>
      </c>
      <c r="H9" s="37">
        <v>39722</v>
      </c>
      <c r="I9" s="25" t="s">
        <v>556</v>
      </c>
      <c r="J9" s="38">
        <v>69663.100000000006</v>
      </c>
      <c r="K9" s="59">
        <f t="shared" ref="K9" si="0">+J9*2.87%</f>
        <v>1999.3309700000002</v>
      </c>
      <c r="L9" s="38">
        <v>5305.05</v>
      </c>
      <c r="M9" s="38">
        <f t="shared" ref="M9" si="1">+J9*3.04%</f>
        <v>2117.7582400000001</v>
      </c>
      <c r="N9" s="38">
        <v>0</v>
      </c>
      <c r="O9" s="38">
        <f t="shared" ref="O9" si="2">+J9-K9-L9-M9-N9</f>
        <v>60240.960790000005</v>
      </c>
      <c r="P9"/>
      <c r="Q9"/>
      <c r="R9"/>
      <c r="S9"/>
    </row>
    <row r="10" spans="1:19" s="16" customFormat="1" ht="30" x14ac:dyDescent="0.25">
      <c r="A10" s="25">
        <v>2</v>
      </c>
      <c r="B10" s="18" t="s">
        <v>286</v>
      </c>
      <c r="C10" s="18" t="s">
        <v>384</v>
      </c>
      <c r="D10" s="19" t="s">
        <v>56</v>
      </c>
      <c r="E10" s="21" t="s">
        <v>251</v>
      </c>
      <c r="F10" s="21" t="s">
        <v>273</v>
      </c>
      <c r="G10" s="36" t="s">
        <v>280</v>
      </c>
      <c r="H10" s="37">
        <v>44287</v>
      </c>
      <c r="I10" s="37">
        <v>45383</v>
      </c>
      <c r="J10" s="22">
        <v>90000</v>
      </c>
      <c r="K10" s="45">
        <f t="shared" ref="K10:K71" si="3">+J10*2.87%</f>
        <v>2583</v>
      </c>
      <c r="L10" s="38">
        <v>9753.19</v>
      </c>
      <c r="M10" s="56">
        <f t="shared" ref="M10:M71" si="4">+J10*3.04%</f>
        <v>2736</v>
      </c>
      <c r="N10" s="38">
        <v>731.68</v>
      </c>
      <c r="O10" s="56">
        <f t="shared" ref="O10:O71" si="5">+J10-K10-L10-M10-N10</f>
        <v>74196.13</v>
      </c>
      <c r="P10"/>
      <c r="Q10"/>
      <c r="R10"/>
      <c r="S10"/>
    </row>
    <row r="11" spans="1:19" s="16" customFormat="1" ht="30" x14ac:dyDescent="0.25">
      <c r="A11" s="25">
        <v>3</v>
      </c>
      <c r="B11" s="18" t="s">
        <v>287</v>
      </c>
      <c r="C11" s="18" t="s">
        <v>385</v>
      </c>
      <c r="D11" s="19" t="s">
        <v>56</v>
      </c>
      <c r="E11" s="23" t="s">
        <v>481</v>
      </c>
      <c r="F11" s="21" t="s">
        <v>273</v>
      </c>
      <c r="G11" s="36" t="s">
        <v>280</v>
      </c>
      <c r="H11" s="39">
        <v>44256</v>
      </c>
      <c r="I11" s="39">
        <v>45352</v>
      </c>
      <c r="J11" s="20">
        <v>50000</v>
      </c>
      <c r="K11" s="45">
        <f t="shared" si="3"/>
        <v>1435</v>
      </c>
      <c r="L11" s="38">
        <v>1854</v>
      </c>
      <c r="M11" s="56">
        <f t="shared" si="4"/>
        <v>1520</v>
      </c>
      <c r="N11" s="38">
        <v>0</v>
      </c>
      <c r="O11" s="56">
        <f t="shared" si="5"/>
        <v>45191</v>
      </c>
      <c r="P11"/>
      <c r="Q11"/>
      <c r="R11"/>
      <c r="S11"/>
    </row>
    <row r="12" spans="1:19" s="16" customFormat="1" ht="30" x14ac:dyDescent="0.25">
      <c r="A12" s="25">
        <v>4</v>
      </c>
      <c r="B12" s="18" t="s">
        <v>288</v>
      </c>
      <c r="C12" s="18" t="s">
        <v>386</v>
      </c>
      <c r="D12" s="19" t="s">
        <v>56</v>
      </c>
      <c r="E12" s="23" t="s">
        <v>481</v>
      </c>
      <c r="F12" s="21" t="s">
        <v>273</v>
      </c>
      <c r="G12" s="36" t="s">
        <v>280</v>
      </c>
      <c r="H12" s="39">
        <v>44470</v>
      </c>
      <c r="I12" s="39">
        <v>45200</v>
      </c>
      <c r="J12" s="20">
        <v>45000</v>
      </c>
      <c r="K12" s="45">
        <f t="shared" si="3"/>
        <v>1291.5</v>
      </c>
      <c r="L12" s="38">
        <v>1148.33</v>
      </c>
      <c r="M12" s="56">
        <f t="shared" si="4"/>
        <v>1368</v>
      </c>
      <c r="N12" s="38">
        <v>0</v>
      </c>
      <c r="O12" s="56">
        <f t="shared" si="5"/>
        <v>41192.17</v>
      </c>
    </row>
    <row r="13" spans="1:19" s="16" customFormat="1" ht="30" x14ac:dyDescent="0.25">
      <c r="A13" s="25">
        <v>5</v>
      </c>
      <c r="B13" s="18" t="s">
        <v>551</v>
      </c>
      <c r="C13" s="18" t="s">
        <v>552</v>
      </c>
      <c r="D13" s="19" t="s">
        <v>56</v>
      </c>
      <c r="E13" s="23" t="s">
        <v>545</v>
      </c>
      <c r="F13" s="21" t="s">
        <v>273</v>
      </c>
      <c r="G13" s="36" t="s">
        <v>280</v>
      </c>
      <c r="H13" s="39">
        <v>45261</v>
      </c>
      <c r="I13" s="39">
        <v>45444</v>
      </c>
      <c r="J13" s="20">
        <v>45000</v>
      </c>
      <c r="K13" s="45">
        <f t="shared" si="3"/>
        <v>1291.5</v>
      </c>
      <c r="L13" s="38">
        <v>1148.33</v>
      </c>
      <c r="M13" s="56">
        <f t="shared" si="4"/>
        <v>1368</v>
      </c>
      <c r="N13" s="38"/>
      <c r="O13" s="56">
        <f t="shared" si="5"/>
        <v>41192.17</v>
      </c>
    </row>
    <row r="14" spans="1:19" s="16" customFormat="1" ht="30" x14ac:dyDescent="0.25">
      <c r="A14" s="25">
        <v>6</v>
      </c>
      <c r="B14" s="18" t="s">
        <v>289</v>
      </c>
      <c r="C14" s="18" t="s">
        <v>387</v>
      </c>
      <c r="D14" s="19" t="s">
        <v>55</v>
      </c>
      <c r="E14" s="16" t="s">
        <v>482</v>
      </c>
      <c r="F14" s="21" t="s">
        <v>273</v>
      </c>
      <c r="G14" s="36" t="s">
        <v>280</v>
      </c>
      <c r="H14" s="39">
        <v>44470</v>
      </c>
      <c r="I14" s="39">
        <v>45200</v>
      </c>
      <c r="J14" s="20">
        <v>31500</v>
      </c>
      <c r="K14" s="45">
        <f t="shared" si="3"/>
        <v>904.05</v>
      </c>
      <c r="L14" s="38">
        <v>0</v>
      </c>
      <c r="M14" s="56">
        <f t="shared" si="4"/>
        <v>957.6</v>
      </c>
      <c r="N14" s="38">
        <v>0</v>
      </c>
      <c r="O14" s="56">
        <f t="shared" si="5"/>
        <v>29638.350000000002</v>
      </c>
    </row>
    <row r="15" spans="1:19" s="16" customFormat="1" x14ac:dyDescent="0.25">
      <c r="A15" s="25">
        <v>7</v>
      </c>
      <c r="B15" s="18" t="s">
        <v>290</v>
      </c>
      <c r="C15" s="18" t="s">
        <v>388</v>
      </c>
      <c r="D15" s="19" t="s">
        <v>56</v>
      </c>
      <c r="E15" s="35" t="s">
        <v>483</v>
      </c>
      <c r="F15" s="21" t="s">
        <v>276</v>
      </c>
      <c r="G15" s="36" t="s">
        <v>280</v>
      </c>
      <c r="H15" s="37">
        <v>41323</v>
      </c>
      <c r="I15" s="37">
        <v>45340</v>
      </c>
      <c r="J15" s="20">
        <v>30000</v>
      </c>
      <c r="K15" s="45">
        <f t="shared" si="3"/>
        <v>861</v>
      </c>
      <c r="L15" s="38">
        <v>0</v>
      </c>
      <c r="M15" s="56">
        <f t="shared" si="4"/>
        <v>912</v>
      </c>
      <c r="N15" s="38">
        <v>14151.09</v>
      </c>
      <c r="O15" s="56">
        <f t="shared" si="5"/>
        <v>14075.91</v>
      </c>
    </row>
    <row r="16" spans="1:19" s="16" customFormat="1" x14ac:dyDescent="0.25">
      <c r="A16" s="25">
        <v>8</v>
      </c>
      <c r="B16" s="18" t="s">
        <v>291</v>
      </c>
      <c r="C16" s="18" t="s">
        <v>389</v>
      </c>
      <c r="D16" s="19" t="s">
        <v>56</v>
      </c>
      <c r="E16" s="35" t="s">
        <v>484</v>
      </c>
      <c r="F16" s="23" t="s">
        <v>279</v>
      </c>
      <c r="G16" s="36" t="s">
        <v>280</v>
      </c>
      <c r="H16" s="37">
        <v>39600</v>
      </c>
      <c r="I16" s="37">
        <v>45078</v>
      </c>
      <c r="J16" s="20">
        <v>38187</v>
      </c>
      <c r="K16" s="45">
        <f t="shared" si="3"/>
        <v>1095.9668999999999</v>
      </c>
      <c r="L16" s="38">
        <v>186.77</v>
      </c>
      <c r="M16" s="56">
        <f t="shared" si="4"/>
        <v>1160.8848</v>
      </c>
      <c r="N16" s="38">
        <v>0</v>
      </c>
      <c r="O16" s="56">
        <f t="shared" si="5"/>
        <v>35743.378300000004</v>
      </c>
    </row>
    <row r="17" spans="1:19" s="16" customFormat="1" x14ac:dyDescent="0.25">
      <c r="A17" s="25">
        <v>9</v>
      </c>
      <c r="B17" s="18" t="s">
        <v>292</v>
      </c>
      <c r="C17" s="18" t="s">
        <v>390</v>
      </c>
      <c r="D17" s="19" t="s">
        <v>56</v>
      </c>
      <c r="E17" s="21" t="s">
        <v>1324</v>
      </c>
      <c r="F17" s="21" t="s">
        <v>274</v>
      </c>
      <c r="G17" s="36" t="s">
        <v>280</v>
      </c>
      <c r="H17" s="37">
        <v>39602</v>
      </c>
      <c r="I17" s="37">
        <v>45080</v>
      </c>
      <c r="J17" s="20">
        <v>35000</v>
      </c>
      <c r="K17" s="45">
        <f t="shared" si="3"/>
        <v>1004.5</v>
      </c>
      <c r="L17" s="38">
        <v>0</v>
      </c>
      <c r="M17" s="56">
        <f t="shared" si="4"/>
        <v>1064</v>
      </c>
      <c r="N17" s="38">
        <v>6848.93</v>
      </c>
      <c r="O17" s="56">
        <f t="shared" si="5"/>
        <v>26082.57</v>
      </c>
    </row>
    <row r="18" spans="1:19" s="16" customFormat="1" x14ac:dyDescent="0.25">
      <c r="A18" s="25">
        <v>10</v>
      </c>
      <c r="B18" s="40" t="s">
        <v>560</v>
      </c>
      <c r="C18" s="40" t="s">
        <v>559</v>
      </c>
      <c r="D18" s="25" t="s">
        <v>55</v>
      </c>
      <c r="E18" s="40" t="s">
        <v>558</v>
      </c>
      <c r="F18" s="34" t="s">
        <v>274</v>
      </c>
      <c r="G18" s="25" t="s">
        <v>555</v>
      </c>
      <c r="H18" s="39">
        <v>44593</v>
      </c>
      <c r="I18" s="25" t="s">
        <v>556</v>
      </c>
      <c r="J18" s="38">
        <v>22000</v>
      </c>
      <c r="K18" s="59">
        <f t="shared" si="3"/>
        <v>631.4</v>
      </c>
      <c r="L18" s="38">
        <v>0</v>
      </c>
      <c r="M18" s="38">
        <f t="shared" si="4"/>
        <v>668.8</v>
      </c>
      <c r="N18" s="38">
        <v>0</v>
      </c>
      <c r="O18" s="38">
        <f t="shared" si="5"/>
        <v>20699.8</v>
      </c>
      <c r="P18"/>
      <c r="Q18"/>
      <c r="R18"/>
      <c r="S18"/>
    </row>
    <row r="19" spans="1:19" s="16" customFormat="1" x14ac:dyDescent="0.25">
      <c r="A19" s="25">
        <v>11</v>
      </c>
      <c r="B19" s="18" t="s">
        <v>343</v>
      </c>
      <c r="C19" s="18" t="s">
        <v>441</v>
      </c>
      <c r="D19" s="19" t="s">
        <v>55</v>
      </c>
      <c r="E19" s="27" t="s">
        <v>512</v>
      </c>
      <c r="F19" s="23" t="s">
        <v>272</v>
      </c>
      <c r="G19" s="36" t="s">
        <v>280</v>
      </c>
      <c r="H19" s="37">
        <v>41487</v>
      </c>
      <c r="I19" s="37">
        <v>45139</v>
      </c>
      <c r="J19" s="20">
        <v>50000</v>
      </c>
      <c r="K19" s="45">
        <f t="shared" si="3"/>
        <v>1435</v>
      </c>
      <c r="L19" s="38">
        <v>1854</v>
      </c>
      <c r="M19" s="56">
        <f t="shared" si="4"/>
        <v>1520</v>
      </c>
      <c r="N19" s="38">
        <v>0</v>
      </c>
      <c r="O19" s="56">
        <f t="shared" si="5"/>
        <v>45191</v>
      </c>
    </row>
    <row r="20" spans="1:19" s="16" customFormat="1" x14ac:dyDescent="0.25">
      <c r="A20" s="25">
        <v>12</v>
      </c>
      <c r="B20" s="18" t="s">
        <v>344</v>
      </c>
      <c r="C20" s="18" t="s">
        <v>442</v>
      </c>
      <c r="D20" s="19" t="s">
        <v>56</v>
      </c>
      <c r="E20" s="35" t="s">
        <v>513</v>
      </c>
      <c r="F20" s="23" t="s">
        <v>272</v>
      </c>
      <c r="G20" s="36" t="s">
        <v>280</v>
      </c>
      <c r="H20" s="37">
        <v>43010</v>
      </c>
      <c r="I20" s="37">
        <v>45201</v>
      </c>
      <c r="J20" s="20">
        <v>35000</v>
      </c>
      <c r="K20" s="45">
        <f t="shared" si="3"/>
        <v>1004.5</v>
      </c>
      <c r="L20" s="38">
        <v>0</v>
      </c>
      <c r="M20" s="56">
        <f t="shared" si="4"/>
        <v>1064</v>
      </c>
      <c r="N20" s="38">
        <v>0</v>
      </c>
      <c r="O20" s="56">
        <f t="shared" si="5"/>
        <v>32931.5</v>
      </c>
    </row>
    <row r="21" spans="1:19" s="16" customFormat="1" x14ac:dyDescent="0.25">
      <c r="A21" s="25">
        <v>13</v>
      </c>
      <c r="B21" s="18" t="s">
        <v>301</v>
      </c>
      <c r="C21" s="18" t="s">
        <v>399</v>
      </c>
      <c r="D21" s="19" t="s">
        <v>56</v>
      </c>
      <c r="E21" s="27" t="s">
        <v>490</v>
      </c>
      <c r="F21" s="27" t="s">
        <v>275</v>
      </c>
      <c r="G21" s="36" t="s">
        <v>280</v>
      </c>
      <c r="H21" s="37">
        <v>39569</v>
      </c>
      <c r="I21" s="37">
        <v>45047</v>
      </c>
      <c r="J21" s="20">
        <v>50000</v>
      </c>
      <c r="K21" s="45">
        <f t="shared" si="3"/>
        <v>1435</v>
      </c>
      <c r="L21" s="38">
        <v>1854</v>
      </c>
      <c r="M21" s="56">
        <f t="shared" si="4"/>
        <v>1520</v>
      </c>
      <c r="N21" s="38">
        <v>0</v>
      </c>
      <c r="O21" s="56">
        <f t="shared" si="5"/>
        <v>45191</v>
      </c>
    </row>
    <row r="22" spans="1:19" s="16" customFormat="1" x14ac:dyDescent="0.25">
      <c r="A22" s="25">
        <v>14</v>
      </c>
      <c r="B22" s="40" t="s">
        <v>593</v>
      </c>
      <c r="C22" s="40" t="s">
        <v>592</v>
      </c>
      <c r="D22" s="25" t="s">
        <v>55</v>
      </c>
      <c r="E22" s="40" t="s">
        <v>591</v>
      </c>
      <c r="F22" s="34" t="s">
        <v>255</v>
      </c>
      <c r="G22" s="25" t="s">
        <v>555</v>
      </c>
      <c r="H22" s="37">
        <v>41311</v>
      </c>
      <c r="I22" s="25" t="s">
        <v>556</v>
      </c>
      <c r="J22" s="38">
        <v>35000</v>
      </c>
      <c r="K22" s="59">
        <f t="shared" si="3"/>
        <v>1004.5</v>
      </c>
      <c r="L22" s="38">
        <v>0</v>
      </c>
      <c r="M22" s="38">
        <f t="shared" si="4"/>
        <v>1064</v>
      </c>
      <c r="N22" s="38">
        <v>15278.24</v>
      </c>
      <c r="O22" s="38">
        <f t="shared" si="5"/>
        <v>17653.260000000002</v>
      </c>
      <c r="P22"/>
      <c r="Q22"/>
      <c r="R22"/>
      <c r="S22"/>
    </row>
    <row r="23" spans="1:19" s="16" customFormat="1" x14ac:dyDescent="0.25">
      <c r="A23" s="25">
        <v>15</v>
      </c>
      <c r="B23" s="40" t="s">
        <v>590</v>
      </c>
      <c r="C23" s="40" t="s">
        <v>589</v>
      </c>
      <c r="D23" s="25" t="s">
        <v>55</v>
      </c>
      <c r="E23" s="61" t="s">
        <v>250</v>
      </c>
      <c r="F23" s="34" t="s">
        <v>255</v>
      </c>
      <c r="G23" s="25" t="s">
        <v>555</v>
      </c>
      <c r="H23" s="37">
        <v>40527</v>
      </c>
      <c r="I23" s="25" t="s">
        <v>556</v>
      </c>
      <c r="J23" s="38">
        <v>14300</v>
      </c>
      <c r="K23" s="59">
        <f t="shared" si="3"/>
        <v>410.41</v>
      </c>
      <c r="L23" s="38">
        <v>0</v>
      </c>
      <c r="M23" s="38">
        <f t="shared" si="4"/>
        <v>434.72</v>
      </c>
      <c r="N23" s="38">
        <v>1148</v>
      </c>
      <c r="O23" s="38">
        <f t="shared" si="5"/>
        <v>12306.87</v>
      </c>
      <c r="P23"/>
      <c r="Q23"/>
      <c r="R23"/>
      <c r="S23"/>
    </row>
    <row r="24" spans="1:19" s="16" customFormat="1" x14ac:dyDescent="0.25">
      <c r="A24" s="25">
        <v>16</v>
      </c>
      <c r="B24" s="40" t="s">
        <v>588</v>
      </c>
      <c r="C24" s="40" t="s">
        <v>587</v>
      </c>
      <c r="D24" s="25" t="s">
        <v>56</v>
      </c>
      <c r="E24" s="61" t="s">
        <v>561</v>
      </c>
      <c r="F24" s="34" t="s">
        <v>255</v>
      </c>
      <c r="G24" s="25" t="s">
        <v>555</v>
      </c>
      <c r="H24" s="37">
        <v>39543</v>
      </c>
      <c r="I24" s="25" t="s">
        <v>556</v>
      </c>
      <c r="J24" s="38">
        <v>14500</v>
      </c>
      <c r="K24" s="59">
        <f t="shared" si="3"/>
        <v>416.15</v>
      </c>
      <c r="L24" s="38">
        <v>0</v>
      </c>
      <c r="M24" s="38">
        <f t="shared" si="4"/>
        <v>440.8</v>
      </c>
      <c r="N24" s="38">
        <v>4210</v>
      </c>
      <c r="O24" s="38">
        <f t="shared" si="5"/>
        <v>9433.0500000000011</v>
      </c>
      <c r="P24"/>
      <c r="Q24"/>
      <c r="R24"/>
      <c r="S24"/>
    </row>
    <row r="25" spans="1:19" s="16" customFormat="1" x14ac:dyDescent="0.25">
      <c r="A25" s="25">
        <v>17</v>
      </c>
      <c r="B25" s="40" t="s">
        <v>586</v>
      </c>
      <c r="C25" s="40" t="s">
        <v>585</v>
      </c>
      <c r="D25" s="25" t="s">
        <v>55</v>
      </c>
      <c r="E25" s="61" t="s">
        <v>561</v>
      </c>
      <c r="F25" s="34" t="s">
        <v>255</v>
      </c>
      <c r="G25" s="25" t="s">
        <v>555</v>
      </c>
      <c r="H25" s="37">
        <v>39539</v>
      </c>
      <c r="I25" s="25" t="s">
        <v>556</v>
      </c>
      <c r="J25" s="38">
        <v>14500</v>
      </c>
      <c r="K25" s="59">
        <f t="shared" si="3"/>
        <v>416.15</v>
      </c>
      <c r="L25" s="38">
        <v>0</v>
      </c>
      <c r="M25" s="38">
        <f t="shared" si="4"/>
        <v>440.8</v>
      </c>
      <c r="N25" s="38">
        <v>0</v>
      </c>
      <c r="O25" s="38">
        <f t="shared" si="5"/>
        <v>13643.050000000001</v>
      </c>
      <c r="P25"/>
      <c r="Q25"/>
      <c r="R25"/>
      <c r="S25"/>
    </row>
    <row r="26" spans="1:19" s="16" customFormat="1" x14ac:dyDescent="0.25">
      <c r="A26" s="25">
        <v>18</v>
      </c>
      <c r="B26" s="40" t="s">
        <v>370</v>
      </c>
      <c r="C26" s="40" t="s">
        <v>584</v>
      </c>
      <c r="D26" s="25" t="s">
        <v>55</v>
      </c>
      <c r="E26" s="61" t="s">
        <v>561</v>
      </c>
      <c r="F26" s="34" t="s">
        <v>255</v>
      </c>
      <c r="G26" s="25" t="s">
        <v>555</v>
      </c>
      <c r="H26" s="37">
        <v>39630</v>
      </c>
      <c r="I26" s="25" t="s">
        <v>556</v>
      </c>
      <c r="J26" s="38">
        <v>14500</v>
      </c>
      <c r="K26" s="59">
        <f t="shared" si="3"/>
        <v>416.15</v>
      </c>
      <c r="L26" s="38">
        <v>0</v>
      </c>
      <c r="M26" s="38">
        <f t="shared" si="4"/>
        <v>440.8</v>
      </c>
      <c r="N26" s="38">
        <v>0</v>
      </c>
      <c r="O26" s="38">
        <f t="shared" si="5"/>
        <v>13643.050000000001</v>
      </c>
      <c r="P26"/>
      <c r="Q26"/>
      <c r="R26"/>
      <c r="S26"/>
    </row>
    <row r="27" spans="1:19" s="16" customFormat="1" x14ac:dyDescent="0.25">
      <c r="A27" s="25">
        <v>19</v>
      </c>
      <c r="B27" s="40" t="s">
        <v>583</v>
      </c>
      <c r="C27" s="40" t="s">
        <v>582</v>
      </c>
      <c r="D27" s="25" t="s">
        <v>55</v>
      </c>
      <c r="E27" s="61" t="s">
        <v>561</v>
      </c>
      <c r="F27" s="34" t="s">
        <v>255</v>
      </c>
      <c r="G27" s="25" t="s">
        <v>555</v>
      </c>
      <c r="H27" s="37">
        <v>40210</v>
      </c>
      <c r="I27" s="25" t="s">
        <v>556</v>
      </c>
      <c r="J27" s="38">
        <v>14500</v>
      </c>
      <c r="K27" s="59">
        <f t="shared" si="3"/>
        <v>416.15</v>
      </c>
      <c r="L27" s="38">
        <v>0</v>
      </c>
      <c r="M27" s="38">
        <f t="shared" si="4"/>
        <v>440.8</v>
      </c>
      <c r="N27" s="38">
        <v>1975.2</v>
      </c>
      <c r="O27" s="38">
        <f t="shared" si="5"/>
        <v>11667.85</v>
      </c>
      <c r="P27"/>
      <c r="Q27"/>
      <c r="R27"/>
      <c r="S27"/>
    </row>
    <row r="28" spans="1:19" s="16" customFormat="1" x14ac:dyDescent="0.25">
      <c r="A28" s="25">
        <v>20</v>
      </c>
      <c r="B28" s="40" t="s">
        <v>581</v>
      </c>
      <c r="C28" s="40" t="s">
        <v>580</v>
      </c>
      <c r="D28" s="25" t="s">
        <v>55</v>
      </c>
      <c r="E28" s="61" t="s">
        <v>561</v>
      </c>
      <c r="F28" s="34" t="s">
        <v>255</v>
      </c>
      <c r="G28" s="25" t="s">
        <v>555</v>
      </c>
      <c r="H28" s="39">
        <v>40456</v>
      </c>
      <c r="I28" s="25" t="s">
        <v>556</v>
      </c>
      <c r="J28" s="38">
        <v>14500</v>
      </c>
      <c r="K28" s="59">
        <f t="shared" si="3"/>
        <v>416.15</v>
      </c>
      <c r="L28" s="38">
        <v>0</v>
      </c>
      <c r="M28" s="38">
        <f t="shared" si="4"/>
        <v>440.8</v>
      </c>
      <c r="N28" s="38">
        <v>4800.3599999999997</v>
      </c>
      <c r="O28" s="38">
        <f t="shared" si="5"/>
        <v>8842.6900000000023</v>
      </c>
      <c r="P28"/>
      <c r="Q28"/>
      <c r="R28"/>
      <c r="S28"/>
    </row>
    <row r="29" spans="1:19" s="16" customFormat="1" x14ac:dyDescent="0.25">
      <c r="A29" s="25">
        <v>21</v>
      </c>
      <c r="B29" s="40" t="s">
        <v>579</v>
      </c>
      <c r="C29" s="40" t="s">
        <v>578</v>
      </c>
      <c r="D29" s="25" t="s">
        <v>55</v>
      </c>
      <c r="E29" s="61" t="s">
        <v>561</v>
      </c>
      <c r="F29" s="34" t="s">
        <v>255</v>
      </c>
      <c r="G29" s="25" t="s">
        <v>555</v>
      </c>
      <c r="H29" s="39">
        <v>44593</v>
      </c>
      <c r="I29" s="25" t="s">
        <v>556</v>
      </c>
      <c r="J29" s="38">
        <v>14500</v>
      </c>
      <c r="K29" s="59">
        <f t="shared" si="3"/>
        <v>416.15</v>
      </c>
      <c r="L29" s="38">
        <v>0</v>
      </c>
      <c r="M29" s="38">
        <f t="shared" si="4"/>
        <v>440.8</v>
      </c>
      <c r="N29" s="38">
        <v>8637.0300000000007</v>
      </c>
      <c r="O29" s="38">
        <f t="shared" si="5"/>
        <v>5006.0200000000004</v>
      </c>
      <c r="P29"/>
      <c r="Q29"/>
      <c r="R29"/>
      <c r="S29"/>
    </row>
    <row r="30" spans="1:19" s="16" customFormat="1" x14ac:dyDescent="0.25">
      <c r="A30" s="25">
        <v>22</v>
      </c>
      <c r="B30" s="40" t="s">
        <v>577</v>
      </c>
      <c r="C30" s="40" t="s">
        <v>576</v>
      </c>
      <c r="D30" s="25" t="s">
        <v>55</v>
      </c>
      <c r="E30" s="61" t="s">
        <v>561</v>
      </c>
      <c r="F30" s="34" t="s">
        <v>255</v>
      </c>
      <c r="G30" s="25" t="s">
        <v>555</v>
      </c>
      <c r="H30" s="37">
        <v>41470</v>
      </c>
      <c r="I30" s="25" t="s">
        <v>556</v>
      </c>
      <c r="J30" s="38">
        <v>14500</v>
      </c>
      <c r="K30" s="59">
        <f t="shared" si="3"/>
        <v>416.15</v>
      </c>
      <c r="L30" s="38">
        <v>0</v>
      </c>
      <c r="M30" s="38">
        <f t="shared" si="4"/>
        <v>440.8</v>
      </c>
      <c r="N30" s="38">
        <v>0</v>
      </c>
      <c r="O30" s="38">
        <f t="shared" si="5"/>
        <v>13643.050000000001</v>
      </c>
      <c r="P30"/>
      <c r="Q30"/>
      <c r="R30"/>
      <c r="S30"/>
    </row>
    <row r="31" spans="1:19" s="16" customFormat="1" ht="17.25" customHeight="1" x14ac:dyDescent="0.25">
      <c r="A31" s="25">
        <v>23</v>
      </c>
      <c r="B31" s="40" t="s">
        <v>575</v>
      </c>
      <c r="C31" s="40" t="s">
        <v>574</v>
      </c>
      <c r="D31" s="25" t="s">
        <v>55</v>
      </c>
      <c r="E31" s="61" t="s">
        <v>561</v>
      </c>
      <c r="F31" s="34" t="s">
        <v>255</v>
      </c>
      <c r="G31" s="25" t="s">
        <v>555</v>
      </c>
      <c r="H31" s="37">
        <v>41969</v>
      </c>
      <c r="I31" s="25" t="s">
        <v>556</v>
      </c>
      <c r="J31" s="38">
        <v>14500</v>
      </c>
      <c r="K31" s="59">
        <f t="shared" si="3"/>
        <v>416.15</v>
      </c>
      <c r="L31" s="38">
        <v>0</v>
      </c>
      <c r="M31" s="38">
        <f t="shared" si="4"/>
        <v>440.8</v>
      </c>
      <c r="N31" s="38">
        <v>6354.91</v>
      </c>
      <c r="O31" s="38">
        <f t="shared" si="5"/>
        <v>7288.1400000000012</v>
      </c>
      <c r="P31"/>
      <c r="Q31"/>
      <c r="R31"/>
      <c r="S31"/>
    </row>
    <row r="32" spans="1:19" s="16" customFormat="1" x14ac:dyDescent="0.25">
      <c r="A32" s="25">
        <v>24</v>
      </c>
      <c r="B32" s="40" t="s">
        <v>573</v>
      </c>
      <c r="C32" s="40" t="s">
        <v>572</v>
      </c>
      <c r="D32" s="25" t="s">
        <v>55</v>
      </c>
      <c r="E32" s="61" t="s">
        <v>561</v>
      </c>
      <c r="F32" s="34" t="s">
        <v>255</v>
      </c>
      <c r="G32" s="25" t="s">
        <v>555</v>
      </c>
      <c r="H32" s="37">
        <v>42439</v>
      </c>
      <c r="I32" s="25" t="s">
        <v>556</v>
      </c>
      <c r="J32" s="38">
        <v>14500</v>
      </c>
      <c r="K32" s="59">
        <f t="shared" si="3"/>
        <v>416.15</v>
      </c>
      <c r="L32" s="38">
        <v>0</v>
      </c>
      <c r="M32" s="38">
        <f t="shared" si="4"/>
        <v>440.8</v>
      </c>
      <c r="N32" s="38">
        <v>3478.53</v>
      </c>
      <c r="O32" s="38">
        <f t="shared" si="5"/>
        <v>10164.52</v>
      </c>
      <c r="P32"/>
      <c r="Q32"/>
      <c r="R32"/>
      <c r="S32"/>
    </row>
    <row r="33" spans="1:19" s="16" customFormat="1" x14ac:dyDescent="0.25">
      <c r="A33" s="25">
        <v>25</v>
      </c>
      <c r="B33" s="40" t="s">
        <v>571</v>
      </c>
      <c r="C33" s="40" t="s">
        <v>570</v>
      </c>
      <c r="D33" s="25" t="s">
        <v>55</v>
      </c>
      <c r="E33" s="61" t="s">
        <v>561</v>
      </c>
      <c r="F33" s="34" t="s">
        <v>255</v>
      </c>
      <c r="G33" s="25" t="s">
        <v>555</v>
      </c>
      <c r="H33" s="37">
        <v>43010</v>
      </c>
      <c r="I33" s="25" t="s">
        <v>556</v>
      </c>
      <c r="J33" s="38">
        <v>14300</v>
      </c>
      <c r="K33" s="59">
        <f t="shared" si="3"/>
        <v>410.41</v>
      </c>
      <c r="L33" s="38">
        <v>0</v>
      </c>
      <c r="M33" s="38">
        <f t="shared" si="4"/>
        <v>434.72</v>
      </c>
      <c r="N33" s="38">
        <v>0</v>
      </c>
      <c r="O33" s="38">
        <f t="shared" si="5"/>
        <v>13454.87</v>
      </c>
      <c r="P33"/>
      <c r="Q33"/>
      <c r="R33"/>
      <c r="S33"/>
    </row>
    <row r="34" spans="1:19" s="16" customFormat="1" x14ac:dyDescent="0.25">
      <c r="A34" s="25">
        <v>26</v>
      </c>
      <c r="B34" s="40" t="s">
        <v>569</v>
      </c>
      <c r="C34" s="40" t="s">
        <v>568</v>
      </c>
      <c r="D34" s="25" t="s">
        <v>55</v>
      </c>
      <c r="E34" s="61" t="s">
        <v>561</v>
      </c>
      <c r="F34" s="34" t="s">
        <v>255</v>
      </c>
      <c r="G34" s="25" t="s">
        <v>555</v>
      </c>
      <c r="H34" s="37">
        <v>43010</v>
      </c>
      <c r="I34" s="25" t="s">
        <v>556</v>
      </c>
      <c r="J34" s="38">
        <v>14500</v>
      </c>
      <c r="K34" s="59">
        <f t="shared" si="3"/>
        <v>416.15</v>
      </c>
      <c r="L34" s="38">
        <v>0</v>
      </c>
      <c r="M34" s="38">
        <f t="shared" si="4"/>
        <v>440.8</v>
      </c>
      <c r="N34" s="38">
        <v>0</v>
      </c>
      <c r="O34" s="38">
        <f t="shared" si="5"/>
        <v>13643.050000000001</v>
      </c>
      <c r="P34"/>
      <c r="Q34"/>
      <c r="R34"/>
      <c r="S34"/>
    </row>
    <row r="35" spans="1:19" s="16" customFormat="1" x14ac:dyDescent="0.25">
      <c r="A35" s="25">
        <v>27</v>
      </c>
      <c r="B35" s="40" t="s">
        <v>567</v>
      </c>
      <c r="C35" s="40" t="s">
        <v>566</v>
      </c>
      <c r="D35" s="25" t="s">
        <v>55</v>
      </c>
      <c r="E35" s="61" t="s">
        <v>561</v>
      </c>
      <c r="F35" s="34" t="s">
        <v>255</v>
      </c>
      <c r="G35" s="25" t="s">
        <v>555</v>
      </c>
      <c r="H35" s="37">
        <v>44470</v>
      </c>
      <c r="I35" s="25" t="s">
        <v>556</v>
      </c>
      <c r="J35" s="38">
        <v>14500</v>
      </c>
      <c r="K35" s="59">
        <f t="shared" si="3"/>
        <v>416.15</v>
      </c>
      <c r="L35" s="38">
        <v>0</v>
      </c>
      <c r="M35" s="38">
        <f t="shared" si="4"/>
        <v>440.8</v>
      </c>
      <c r="N35" s="38">
        <v>6337.25</v>
      </c>
      <c r="O35" s="38">
        <f t="shared" si="5"/>
        <v>7305.8000000000011</v>
      </c>
      <c r="P35"/>
      <c r="Q35"/>
      <c r="R35"/>
      <c r="S35"/>
    </row>
    <row r="36" spans="1:19" s="16" customFormat="1" x14ac:dyDescent="0.25">
      <c r="A36" s="25">
        <v>28</v>
      </c>
      <c r="B36" s="40" t="s">
        <v>565</v>
      </c>
      <c r="C36" s="40" t="s">
        <v>564</v>
      </c>
      <c r="D36" s="25" t="s">
        <v>55</v>
      </c>
      <c r="E36" s="61" t="s">
        <v>561</v>
      </c>
      <c r="F36" s="34" t="s">
        <v>255</v>
      </c>
      <c r="G36" s="25" t="s">
        <v>555</v>
      </c>
      <c r="H36" s="37">
        <v>44471</v>
      </c>
      <c r="I36" s="25" t="s">
        <v>556</v>
      </c>
      <c r="J36" s="38">
        <v>14500</v>
      </c>
      <c r="K36" s="59">
        <f t="shared" si="3"/>
        <v>416.15</v>
      </c>
      <c r="L36" s="38">
        <v>0</v>
      </c>
      <c r="M36" s="38">
        <f t="shared" si="4"/>
        <v>440.8</v>
      </c>
      <c r="N36" s="38">
        <v>0</v>
      </c>
      <c r="O36" s="38">
        <f t="shared" si="5"/>
        <v>13643.050000000001</v>
      </c>
      <c r="P36"/>
      <c r="Q36"/>
      <c r="R36"/>
      <c r="S36"/>
    </row>
    <row r="37" spans="1:19" s="16" customFormat="1" x14ac:dyDescent="0.25">
      <c r="A37" s="25">
        <v>29</v>
      </c>
      <c r="B37" s="40" t="s">
        <v>563</v>
      </c>
      <c r="C37" s="40" t="s">
        <v>562</v>
      </c>
      <c r="D37" s="25" t="s">
        <v>55</v>
      </c>
      <c r="E37" s="61" t="s">
        <v>561</v>
      </c>
      <c r="F37" s="34" t="s">
        <v>255</v>
      </c>
      <c r="G37" s="25" t="s">
        <v>555</v>
      </c>
      <c r="H37" s="37">
        <v>45078</v>
      </c>
      <c r="I37" s="25" t="s">
        <v>556</v>
      </c>
      <c r="J37" s="38">
        <v>14500</v>
      </c>
      <c r="K37" s="59">
        <f t="shared" si="3"/>
        <v>416.15</v>
      </c>
      <c r="L37" s="38"/>
      <c r="M37" s="38">
        <f t="shared" si="4"/>
        <v>440.8</v>
      </c>
      <c r="N37" s="38">
        <v>0</v>
      </c>
      <c r="O37" s="38">
        <f t="shared" si="5"/>
        <v>13643.050000000001</v>
      </c>
      <c r="P37"/>
      <c r="Q37"/>
      <c r="R37"/>
      <c r="S37"/>
    </row>
    <row r="38" spans="1:19" s="16" customFormat="1" x14ac:dyDescent="0.25">
      <c r="A38" s="25">
        <v>30</v>
      </c>
      <c r="B38" s="18" t="s">
        <v>293</v>
      </c>
      <c r="C38" s="18" t="s">
        <v>391</v>
      </c>
      <c r="D38" s="19" t="s">
        <v>55</v>
      </c>
      <c r="E38" s="35" t="s">
        <v>250</v>
      </c>
      <c r="F38" s="23" t="s">
        <v>255</v>
      </c>
      <c r="G38" s="36" t="s">
        <v>280</v>
      </c>
      <c r="H38" s="37">
        <v>44470</v>
      </c>
      <c r="I38" s="37">
        <v>45200</v>
      </c>
      <c r="J38" s="20">
        <v>14500</v>
      </c>
      <c r="K38" s="45">
        <f t="shared" si="3"/>
        <v>416.15</v>
      </c>
      <c r="L38" s="38">
        <v>0</v>
      </c>
      <c r="M38" s="56">
        <f t="shared" si="4"/>
        <v>440.8</v>
      </c>
      <c r="N38" s="38">
        <v>0</v>
      </c>
      <c r="O38" s="56">
        <f t="shared" si="5"/>
        <v>13643.050000000001</v>
      </c>
    </row>
    <row r="39" spans="1:19" s="16" customFormat="1" x14ac:dyDescent="0.25">
      <c r="A39" s="25">
        <v>31</v>
      </c>
      <c r="B39" s="40" t="s">
        <v>596</v>
      </c>
      <c r="C39" s="40" t="s">
        <v>595</v>
      </c>
      <c r="D39" s="62" t="s">
        <v>55</v>
      </c>
      <c r="E39" s="40" t="s">
        <v>594</v>
      </c>
      <c r="F39" s="40" t="s">
        <v>255</v>
      </c>
      <c r="G39" s="62" t="s">
        <v>555</v>
      </c>
      <c r="H39" s="37">
        <v>44927</v>
      </c>
      <c r="I39" s="25" t="s">
        <v>556</v>
      </c>
      <c r="J39" s="38">
        <v>14500</v>
      </c>
      <c r="K39" s="59">
        <f t="shared" si="3"/>
        <v>416.15</v>
      </c>
      <c r="L39" s="38"/>
      <c r="M39" s="38">
        <f t="shared" si="4"/>
        <v>440.8</v>
      </c>
      <c r="N39" s="38">
        <v>0</v>
      </c>
      <c r="O39" s="38">
        <f t="shared" si="5"/>
        <v>13643.050000000001</v>
      </c>
      <c r="P39"/>
      <c r="Q39"/>
      <c r="R39"/>
      <c r="S39"/>
    </row>
    <row r="40" spans="1:19" s="16" customFormat="1" x14ac:dyDescent="0.25">
      <c r="A40" s="25">
        <v>32</v>
      </c>
      <c r="B40" s="46" t="s">
        <v>285</v>
      </c>
      <c r="C40" s="46" t="s">
        <v>538</v>
      </c>
      <c r="D40" s="47" t="s">
        <v>56</v>
      </c>
      <c r="E40" s="48" t="s">
        <v>480</v>
      </c>
      <c r="F40" s="48" t="s">
        <v>284</v>
      </c>
      <c r="G40" s="47" t="s">
        <v>280</v>
      </c>
      <c r="H40" s="49">
        <v>39539</v>
      </c>
      <c r="I40" s="49">
        <v>45383</v>
      </c>
      <c r="J40" s="17">
        <v>110000</v>
      </c>
      <c r="K40" s="45">
        <f t="shared" si="3"/>
        <v>3157</v>
      </c>
      <c r="L40" s="57">
        <v>14457.69</v>
      </c>
      <c r="M40" s="56">
        <f t="shared" si="4"/>
        <v>3344</v>
      </c>
      <c r="N40" s="57">
        <v>0</v>
      </c>
      <c r="O40" s="56">
        <f t="shared" si="5"/>
        <v>89041.31</v>
      </c>
    </row>
    <row r="41" spans="1:19" s="16" customFormat="1" x14ac:dyDescent="0.25">
      <c r="A41" s="25">
        <v>33</v>
      </c>
      <c r="B41" s="18" t="s">
        <v>323</v>
      </c>
      <c r="C41" s="18" t="s">
        <v>421</v>
      </c>
      <c r="D41" s="19" t="s">
        <v>55</v>
      </c>
      <c r="E41" s="27" t="s">
        <v>503</v>
      </c>
      <c r="F41" s="23" t="s">
        <v>254</v>
      </c>
      <c r="G41" s="36" t="s">
        <v>280</v>
      </c>
      <c r="H41" s="37">
        <v>41572</v>
      </c>
      <c r="I41" s="37">
        <v>45224</v>
      </c>
      <c r="J41" s="20">
        <v>19000</v>
      </c>
      <c r="K41" s="45">
        <f t="shared" si="3"/>
        <v>545.29999999999995</v>
      </c>
      <c r="L41" s="38">
        <v>0</v>
      </c>
      <c r="M41" s="56">
        <f t="shared" si="4"/>
        <v>577.6</v>
      </c>
      <c r="N41" s="38">
        <v>3772.83</v>
      </c>
      <c r="O41" s="56">
        <f t="shared" si="5"/>
        <v>14104.270000000002</v>
      </c>
    </row>
    <row r="42" spans="1:19" s="16" customFormat="1" x14ac:dyDescent="0.25">
      <c r="A42" s="25">
        <v>34</v>
      </c>
      <c r="B42" s="40" t="s">
        <v>601</v>
      </c>
      <c r="C42" s="40" t="s">
        <v>600</v>
      </c>
      <c r="D42" s="62" t="s">
        <v>55</v>
      </c>
      <c r="E42" s="40" t="s">
        <v>597</v>
      </c>
      <c r="F42" s="40" t="s">
        <v>254</v>
      </c>
      <c r="G42" s="62" t="s">
        <v>555</v>
      </c>
      <c r="H42" s="37">
        <v>43283</v>
      </c>
      <c r="I42" s="25" t="s">
        <v>556</v>
      </c>
      <c r="J42" s="38">
        <v>21000</v>
      </c>
      <c r="K42" s="59">
        <f t="shared" si="3"/>
        <v>602.70000000000005</v>
      </c>
      <c r="L42" s="38">
        <v>0</v>
      </c>
      <c r="M42" s="38">
        <f t="shared" si="4"/>
        <v>638.4</v>
      </c>
      <c r="N42" s="38">
        <v>0</v>
      </c>
      <c r="O42" s="38">
        <f t="shared" si="5"/>
        <v>19758.899999999998</v>
      </c>
      <c r="P42"/>
      <c r="Q42"/>
      <c r="R42"/>
      <c r="S42"/>
    </row>
    <row r="43" spans="1:19" s="16" customFormat="1" x14ac:dyDescent="0.25">
      <c r="A43" s="25">
        <v>35</v>
      </c>
      <c r="B43" s="40" t="s">
        <v>599</v>
      </c>
      <c r="C43" s="40" t="s">
        <v>598</v>
      </c>
      <c r="D43" s="62" t="s">
        <v>55</v>
      </c>
      <c r="E43" s="40" t="s">
        <v>597</v>
      </c>
      <c r="F43" s="40" t="s">
        <v>254</v>
      </c>
      <c r="G43" s="62" t="s">
        <v>555</v>
      </c>
      <c r="H43" s="37">
        <v>44470</v>
      </c>
      <c r="I43" s="25" t="s">
        <v>556</v>
      </c>
      <c r="J43" s="38">
        <v>19000</v>
      </c>
      <c r="K43" s="59">
        <f t="shared" si="3"/>
        <v>545.29999999999995</v>
      </c>
      <c r="L43" s="38">
        <v>0</v>
      </c>
      <c r="M43" s="38">
        <f t="shared" si="4"/>
        <v>577.6</v>
      </c>
      <c r="N43" s="38"/>
      <c r="O43" s="38">
        <f t="shared" si="5"/>
        <v>17877.100000000002</v>
      </c>
      <c r="P43"/>
      <c r="Q43"/>
      <c r="R43"/>
      <c r="S43"/>
    </row>
    <row r="44" spans="1:19" s="16" customFormat="1" ht="30" x14ac:dyDescent="0.25">
      <c r="A44" s="25">
        <v>36</v>
      </c>
      <c r="B44" s="18" t="s">
        <v>294</v>
      </c>
      <c r="C44" s="18" t="s">
        <v>392</v>
      </c>
      <c r="D44" s="19" t="s">
        <v>56</v>
      </c>
      <c r="E44" s="23" t="s">
        <v>251</v>
      </c>
      <c r="F44" s="23" t="s">
        <v>253</v>
      </c>
      <c r="G44" s="36" t="s">
        <v>280</v>
      </c>
      <c r="H44" s="39">
        <v>43739</v>
      </c>
      <c r="I44" s="39">
        <v>45200</v>
      </c>
      <c r="J44" s="20">
        <v>53000</v>
      </c>
      <c r="K44" s="45">
        <f t="shared" si="3"/>
        <v>1521.1</v>
      </c>
      <c r="L44" s="38">
        <v>2277.41</v>
      </c>
      <c r="M44" s="56">
        <f t="shared" si="4"/>
        <v>1611.2</v>
      </c>
      <c r="N44" s="38">
        <v>0</v>
      </c>
      <c r="O44" s="56">
        <f t="shared" si="5"/>
        <v>47590.290000000008</v>
      </c>
    </row>
    <row r="45" spans="1:19" s="16" customFormat="1" ht="30" x14ac:dyDescent="0.25">
      <c r="A45" s="25">
        <v>37</v>
      </c>
      <c r="B45" s="18" t="s">
        <v>295</v>
      </c>
      <c r="C45" s="18" t="s">
        <v>393</v>
      </c>
      <c r="D45" s="19" t="s">
        <v>56</v>
      </c>
      <c r="E45" s="23" t="s">
        <v>485</v>
      </c>
      <c r="F45" s="23" t="s">
        <v>253</v>
      </c>
      <c r="G45" s="36" t="s">
        <v>280</v>
      </c>
      <c r="H45" s="39">
        <v>44805</v>
      </c>
      <c r="I45" s="37">
        <v>45170</v>
      </c>
      <c r="J45" s="20">
        <v>26000</v>
      </c>
      <c r="K45" s="45">
        <f t="shared" si="3"/>
        <v>746.2</v>
      </c>
      <c r="L45" s="38"/>
      <c r="M45" s="56">
        <f t="shared" si="4"/>
        <v>790.4</v>
      </c>
      <c r="N45" s="38">
        <v>0</v>
      </c>
      <c r="O45" s="56">
        <f t="shared" si="5"/>
        <v>24463.399999999998</v>
      </c>
    </row>
    <row r="46" spans="1:19" s="16" customFormat="1" ht="30" x14ac:dyDescent="0.25">
      <c r="A46" s="25">
        <v>38</v>
      </c>
      <c r="B46" s="18" t="s">
        <v>296</v>
      </c>
      <c r="C46" s="18" t="s">
        <v>394</v>
      </c>
      <c r="D46" s="19" t="s">
        <v>56</v>
      </c>
      <c r="E46" s="24" t="s">
        <v>486</v>
      </c>
      <c r="F46" s="23" t="s">
        <v>253</v>
      </c>
      <c r="G46" s="36" t="s">
        <v>280</v>
      </c>
      <c r="H46" s="39">
        <v>44531</v>
      </c>
      <c r="I46" s="39">
        <v>45261</v>
      </c>
      <c r="J46" s="20">
        <v>32000</v>
      </c>
      <c r="K46" s="45">
        <f t="shared" si="3"/>
        <v>918.4</v>
      </c>
      <c r="L46" s="38">
        <v>0</v>
      </c>
      <c r="M46" s="56">
        <f t="shared" si="4"/>
        <v>972.8</v>
      </c>
      <c r="N46" s="38">
        <v>0</v>
      </c>
      <c r="O46" s="56">
        <f t="shared" si="5"/>
        <v>30108.799999999999</v>
      </c>
    </row>
    <row r="47" spans="1:19" s="16" customFormat="1" x14ac:dyDescent="0.25">
      <c r="A47" s="25">
        <v>39</v>
      </c>
      <c r="B47" s="40" t="s">
        <v>602</v>
      </c>
      <c r="C47" s="40" t="s">
        <v>603</v>
      </c>
      <c r="D47" s="25" t="s">
        <v>56</v>
      </c>
      <c r="E47" s="28" t="s">
        <v>604</v>
      </c>
      <c r="F47" s="28" t="s">
        <v>605</v>
      </c>
      <c r="G47" s="25" t="s">
        <v>555</v>
      </c>
      <c r="H47" s="37">
        <v>39601</v>
      </c>
      <c r="I47" s="25" t="s">
        <v>556</v>
      </c>
      <c r="J47" s="38">
        <v>69663.100000000006</v>
      </c>
      <c r="K47" s="59">
        <f t="shared" si="3"/>
        <v>1999.3309700000002</v>
      </c>
      <c r="L47" s="38">
        <v>5305.05</v>
      </c>
      <c r="M47" s="38">
        <f t="shared" si="4"/>
        <v>2117.7582400000001</v>
      </c>
      <c r="N47" s="38">
        <v>15422.19</v>
      </c>
      <c r="O47" s="38">
        <f t="shared" si="5"/>
        <v>44818.770790000002</v>
      </c>
      <c r="P47"/>
      <c r="Q47"/>
      <c r="R47"/>
      <c r="S47"/>
    </row>
    <row r="48" spans="1:19" s="16" customFormat="1" x14ac:dyDescent="0.25">
      <c r="A48" s="25">
        <v>40</v>
      </c>
      <c r="B48" s="18" t="s">
        <v>297</v>
      </c>
      <c r="C48" s="18" t="s">
        <v>395</v>
      </c>
      <c r="D48" s="19" t="s">
        <v>56</v>
      </c>
      <c r="E48" s="35" t="s">
        <v>487</v>
      </c>
      <c r="F48" s="23" t="s">
        <v>282</v>
      </c>
      <c r="G48" s="36" t="s">
        <v>280</v>
      </c>
      <c r="H48" s="37">
        <v>44805</v>
      </c>
      <c r="I48" s="37">
        <v>45170</v>
      </c>
      <c r="J48" s="20">
        <v>63000</v>
      </c>
      <c r="K48" s="45">
        <f t="shared" si="3"/>
        <v>1808.1</v>
      </c>
      <c r="L48" s="38">
        <v>3708.1</v>
      </c>
      <c r="M48" s="56">
        <f t="shared" si="4"/>
        <v>1915.2</v>
      </c>
      <c r="N48" s="38">
        <v>1715.46</v>
      </c>
      <c r="O48" s="56">
        <f t="shared" si="5"/>
        <v>53853.140000000007</v>
      </c>
    </row>
    <row r="49" spans="1:19" s="16" customFormat="1" x14ac:dyDescent="0.25">
      <c r="A49" s="25">
        <v>41</v>
      </c>
      <c r="B49" s="18" t="s">
        <v>298</v>
      </c>
      <c r="C49" s="18" t="s">
        <v>396</v>
      </c>
      <c r="D49" s="19" t="s">
        <v>56</v>
      </c>
      <c r="E49" s="35" t="s">
        <v>488</v>
      </c>
      <c r="F49" s="23" t="s">
        <v>282</v>
      </c>
      <c r="G49" s="36" t="s">
        <v>280</v>
      </c>
      <c r="H49" s="37">
        <v>44621</v>
      </c>
      <c r="I49" s="37">
        <v>45170</v>
      </c>
      <c r="J49" s="20">
        <v>35000</v>
      </c>
      <c r="K49" s="45">
        <f t="shared" si="3"/>
        <v>1004.5</v>
      </c>
      <c r="L49" s="38">
        <v>0</v>
      </c>
      <c r="M49" s="56">
        <f t="shared" si="4"/>
        <v>1064</v>
      </c>
      <c r="N49" s="38">
        <v>0</v>
      </c>
      <c r="O49" s="56">
        <f t="shared" si="5"/>
        <v>32931.5</v>
      </c>
    </row>
    <row r="50" spans="1:19" s="16" customFormat="1" x14ac:dyDescent="0.25">
      <c r="A50" s="25">
        <v>42</v>
      </c>
      <c r="B50" s="28" t="s">
        <v>299</v>
      </c>
      <c r="C50" s="40" t="s">
        <v>397</v>
      </c>
      <c r="D50" s="25" t="s">
        <v>56</v>
      </c>
      <c r="E50" s="26" t="s">
        <v>489</v>
      </c>
      <c r="F50" s="34" t="s">
        <v>282</v>
      </c>
      <c r="G50" s="36" t="s">
        <v>280</v>
      </c>
      <c r="H50" s="37">
        <v>44136</v>
      </c>
      <c r="I50" s="37">
        <v>45231</v>
      </c>
      <c r="J50" s="20">
        <v>35000</v>
      </c>
      <c r="K50" s="45">
        <f t="shared" si="3"/>
        <v>1004.5</v>
      </c>
      <c r="L50" s="38">
        <v>0</v>
      </c>
      <c r="M50" s="56">
        <f t="shared" si="4"/>
        <v>1064</v>
      </c>
      <c r="N50" s="38">
        <v>725</v>
      </c>
      <c r="O50" s="56">
        <f t="shared" si="5"/>
        <v>32206.5</v>
      </c>
    </row>
    <row r="51" spans="1:19" s="16" customFormat="1" x14ac:dyDescent="0.25">
      <c r="A51" s="25">
        <v>43</v>
      </c>
      <c r="B51" s="50" t="s">
        <v>300</v>
      </c>
      <c r="C51" s="50" t="s">
        <v>398</v>
      </c>
      <c r="D51" s="51" t="s">
        <v>56</v>
      </c>
      <c r="E51" s="24" t="s">
        <v>488</v>
      </c>
      <c r="F51" s="34" t="s">
        <v>282</v>
      </c>
      <c r="G51" s="36" t="s">
        <v>280</v>
      </c>
      <c r="H51" s="37">
        <v>44805</v>
      </c>
      <c r="I51" s="37">
        <v>45170</v>
      </c>
      <c r="J51" s="20">
        <v>35000</v>
      </c>
      <c r="K51" s="45">
        <f t="shared" si="3"/>
        <v>1004.5</v>
      </c>
      <c r="L51" s="38"/>
      <c r="M51" s="56">
        <f t="shared" si="4"/>
        <v>1064</v>
      </c>
      <c r="N51" s="38">
        <v>14288.8</v>
      </c>
      <c r="O51" s="56">
        <f t="shared" si="5"/>
        <v>18642.7</v>
      </c>
    </row>
    <row r="52" spans="1:19" s="16" customFormat="1" x14ac:dyDescent="0.25">
      <c r="A52" s="25">
        <v>44</v>
      </c>
      <c r="B52" s="40" t="s">
        <v>608</v>
      </c>
      <c r="C52" s="40" t="s">
        <v>607</v>
      </c>
      <c r="D52" s="62" t="s">
        <v>56</v>
      </c>
      <c r="E52" s="40" t="s">
        <v>249</v>
      </c>
      <c r="F52" s="40" t="s">
        <v>606</v>
      </c>
      <c r="G52" s="62" t="s">
        <v>555</v>
      </c>
      <c r="H52" s="37">
        <v>45139</v>
      </c>
      <c r="I52" s="25" t="s">
        <v>556</v>
      </c>
      <c r="J52" s="38">
        <v>30000</v>
      </c>
      <c r="K52" s="59">
        <f t="shared" si="3"/>
        <v>861</v>
      </c>
      <c r="L52" s="38"/>
      <c r="M52" s="38">
        <f t="shared" si="4"/>
        <v>912</v>
      </c>
      <c r="N52" s="38">
        <v>0</v>
      </c>
      <c r="O52" s="38">
        <f t="shared" si="5"/>
        <v>28227</v>
      </c>
      <c r="P52"/>
      <c r="Q52"/>
      <c r="R52"/>
      <c r="S52"/>
    </row>
    <row r="53" spans="1:19" s="16" customFormat="1" x14ac:dyDescent="0.25">
      <c r="A53" s="25">
        <v>45</v>
      </c>
      <c r="B53" s="40" t="s">
        <v>609</v>
      </c>
      <c r="C53" s="40" t="s">
        <v>610</v>
      </c>
      <c r="D53" s="62" t="s">
        <v>56</v>
      </c>
      <c r="E53" s="40" t="s">
        <v>491</v>
      </c>
      <c r="F53" s="40" t="s">
        <v>278</v>
      </c>
      <c r="G53" s="62" t="s">
        <v>555</v>
      </c>
      <c r="H53" s="37">
        <v>41498</v>
      </c>
      <c r="I53" s="25" t="s">
        <v>556</v>
      </c>
      <c r="J53" s="38">
        <v>69663.100000000006</v>
      </c>
      <c r="K53" s="59">
        <f t="shared" si="3"/>
        <v>1999.3309700000002</v>
      </c>
      <c r="L53" s="38">
        <v>4989.5600000000004</v>
      </c>
      <c r="M53" s="38">
        <f t="shared" si="4"/>
        <v>2117.7582400000001</v>
      </c>
      <c r="N53" s="38">
        <v>1577.45</v>
      </c>
      <c r="O53" s="38">
        <f t="shared" si="5"/>
        <v>58979.000790000013</v>
      </c>
      <c r="P53"/>
      <c r="Q53"/>
      <c r="R53"/>
      <c r="S53"/>
    </row>
    <row r="54" spans="1:19" s="16" customFormat="1" x14ac:dyDescent="0.25">
      <c r="A54" s="25">
        <v>46</v>
      </c>
      <c r="B54" s="40" t="s">
        <v>302</v>
      </c>
      <c r="C54" s="40" t="s">
        <v>400</v>
      </c>
      <c r="D54" s="25" t="s">
        <v>56</v>
      </c>
      <c r="E54" s="28" t="s">
        <v>491</v>
      </c>
      <c r="F54" s="34" t="s">
        <v>278</v>
      </c>
      <c r="G54" s="36" t="s">
        <v>280</v>
      </c>
      <c r="H54" s="37">
        <v>44440</v>
      </c>
      <c r="I54" s="37">
        <v>45170</v>
      </c>
      <c r="J54" s="38">
        <v>65018.43</v>
      </c>
      <c r="K54" s="45">
        <f t="shared" si="3"/>
        <v>1866.028941</v>
      </c>
      <c r="L54" s="38">
        <v>4431.0200000000004</v>
      </c>
      <c r="M54" s="56">
        <f t="shared" si="4"/>
        <v>1976.5602719999999</v>
      </c>
      <c r="N54" s="38">
        <v>0</v>
      </c>
      <c r="O54" s="56">
        <f t="shared" si="5"/>
        <v>56744.820787000004</v>
      </c>
    </row>
    <row r="55" spans="1:19" s="16" customFormat="1" x14ac:dyDescent="0.25">
      <c r="A55" s="25">
        <v>47</v>
      </c>
      <c r="B55" s="18" t="s">
        <v>305</v>
      </c>
      <c r="C55" s="18" t="s">
        <v>403</v>
      </c>
      <c r="D55" s="19" t="s">
        <v>55</v>
      </c>
      <c r="E55" s="27" t="s">
        <v>494</v>
      </c>
      <c r="F55" s="23" t="s">
        <v>263</v>
      </c>
      <c r="G55" s="36" t="s">
        <v>280</v>
      </c>
      <c r="H55" s="37">
        <v>44287</v>
      </c>
      <c r="I55" s="37">
        <v>45200</v>
      </c>
      <c r="J55" s="22">
        <v>70000</v>
      </c>
      <c r="K55" s="45">
        <f t="shared" si="3"/>
        <v>2009</v>
      </c>
      <c r="L55" s="38">
        <v>5368.45</v>
      </c>
      <c r="M55" s="56">
        <f t="shared" si="4"/>
        <v>2128</v>
      </c>
      <c r="N55" s="38">
        <v>0</v>
      </c>
      <c r="O55" s="56">
        <f t="shared" si="5"/>
        <v>60494.55</v>
      </c>
    </row>
    <row r="56" spans="1:19" s="16" customFormat="1" ht="17.25" customHeight="1" x14ac:dyDescent="0.25">
      <c r="A56" s="25">
        <v>48</v>
      </c>
      <c r="B56" s="18" t="s">
        <v>303</v>
      </c>
      <c r="C56" s="18" t="s">
        <v>401</v>
      </c>
      <c r="D56" s="19" t="s">
        <v>56</v>
      </c>
      <c r="E56" s="27" t="s">
        <v>492</v>
      </c>
      <c r="F56" s="23" t="s">
        <v>263</v>
      </c>
      <c r="G56" s="36" t="s">
        <v>280</v>
      </c>
      <c r="H56" s="37">
        <v>39661</v>
      </c>
      <c r="I56" s="37">
        <v>45139</v>
      </c>
      <c r="J56" s="20">
        <v>45000</v>
      </c>
      <c r="K56" s="45">
        <f t="shared" si="3"/>
        <v>1291.5</v>
      </c>
      <c r="L56" s="38">
        <v>1148.33</v>
      </c>
      <c r="M56" s="56">
        <f t="shared" si="4"/>
        <v>1368</v>
      </c>
      <c r="N56" s="38">
        <v>683.82</v>
      </c>
      <c r="O56" s="56">
        <f t="shared" si="5"/>
        <v>40508.35</v>
      </c>
    </row>
    <row r="57" spans="1:19" s="16" customFormat="1" x14ac:dyDescent="0.25">
      <c r="A57" s="25">
        <v>49</v>
      </c>
      <c r="B57" s="18" t="s">
        <v>304</v>
      </c>
      <c r="C57" s="18" t="s">
        <v>402</v>
      </c>
      <c r="D57" s="19" t="s">
        <v>55</v>
      </c>
      <c r="E57" s="27" t="s">
        <v>493</v>
      </c>
      <c r="F57" s="23" t="s">
        <v>263</v>
      </c>
      <c r="G57" s="36" t="s">
        <v>280</v>
      </c>
      <c r="H57" s="37">
        <v>40400</v>
      </c>
      <c r="I57" s="37">
        <v>45148</v>
      </c>
      <c r="J57" s="20">
        <v>45000</v>
      </c>
      <c r="K57" s="45">
        <f t="shared" si="3"/>
        <v>1291.5</v>
      </c>
      <c r="L57" s="38">
        <v>891.01</v>
      </c>
      <c r="M57" s="56">
        <f t="shared" si="4"/>
        <v>1368</v>
      </c>
      <c r="N57" s="38">
        <v>2447.14</v>
      </c>
      <c r="O57" s="56">
        <f t="shared" si="5"/>
        <v>39002.35</v>
      </c>
    </row>
    <row r="58" spans="1:19" s="16" customFormat="1" x14ac:dyDescent="0.25">
      <c r="A58" s="25">
        <v>50</v>
      </c>
      <c r="B58" s="18" t="s">
        <v>306</v>
      </c>
      <c r="C58" s="18" t="s">
        <v>404</v>
      </c>
      <c r="D58" s="19" t="s">
        <v>56</v>
      </c>
      <c r="E58" s="27" t="s">
        <v>495</v>
      </c>
      <c r="F58" s="23" t="s">
        <v>263</v>
      </c>
      <c r="G58" s="36" t="s">
        <v>280</v>
      </c>
      <c r="H58" s="37">
        <v>41414</v>
      </c>
      <c r="I58" s="37">
        <v>45066</v>
      </c>
      <c r="J58" s="20">
        <v>35000</v>
      </c>
      <c r="K58" s="45">
        <f t="shared" si="3"/>
        <v>1004.5</v>
      </c>
      <c r="L58" s="38">
        <v>0</v>
      </c>
      <c r="M58" s="56">
        <f t="shared" si="4"/>
        <v>1064</v>
      </c>
      <c r="N58" s="38">
        <v>731.68</v>
      </c>
      <c r="O58" s="56">
        <f t="shared" si="5"/>
        <v>32199.82</v>
      </c>
    </row>
    <row r="59" spans="1:19" s="16" customFormat="1" x14ac:dyDescent="0.25">
      <c r="A59" s="25">
        <v>51</v>
      </c>
      <c r="B59" s="18" t="s">
        <v>307</v>
      </c>
      <c r="C59" s="18" t="s">
        <v>405</v>
      </c>
      <c r="D59" s="19" t="s">
        <v>56</v>
      </c>
      <c r="E59" s="27" t="s">
        <v>546</v>
      </c>
      <c r="F59" s="23" t="s">
        <v>263</v>
      </c>
      <c r="G59" s="36" t="s">
        <v>280</v>
      </c>
      <c r="H59" s="37">
        <v>42493</v>
      </c>
      <c r="I59" s="37">
        <v>45049</v>
      </c>
      <c r="J59" s="29">
        <v>38700</v>
      </c>
      <c r="K59" s="45">
        <f t="shared" si="3"/>
        <v>1110.69</v>
      </c>
      <c r="L59" s="38">
        <v>22.56</v>
      </c>
      <c r="M59" s="56">
        <f t="shared" si="4"/>
        <v>1176.48</v>
      </c>
      <c r="N59" s="38">
        <v>1242.55</v>
      </c>
      <c r="O59" s="56">
        <f t="shared" si="5"/>
        <v>35147.719999999994</v>
      </c>
    </row>
    <row r="60" spans="1:19" s="16" customFormat="1" x14ac:dyDescent="0.25">
      <c r="A60" s="25">
        <v>52</v>
      </c>
      <c r="B60" s="18" t="s">
        <v>308</v>
      </c>
      <c r="C60" s="18" t="s">
        <v>406</v>
      </c>
      <c r="D60" s="19" t="s">
        <v>55</v>
      </c>
      <c r="E60" s="27" t="s">
        <v>496</v>
      </c>
      <c r="F60" s="23" t="s">
        <v>263</v>
      </c>
      <c r="G60" s="36" t="s">
        <v>280</v>
      </c>
      <c r="H60" s="37">
        <v>44652</v>
      </c>
      <c r="I60" s="37">
        <v>45200</v>
      </c>
      <c r="J60" s="29">
        <v>35000</v>
      </c>
      <c r="K60" s="45">
        <f t="shared" si="3"/>
        <v>1004.5</v>
      </c>
      <c r="L60" s="38">
        <v>0</v>
      </c>
      <c r="M60" s="56">
        <f t="shared" si="4"/>
        <v>1064</v>
      </c>
      <c r="N60" s="38">
        <v>0</v>
      </c>
      <c r="O60" s="56">
        <f t="shared" si="5"/>
        <v>32931.5</v>
      </c>
    </row>
    <row r="61" spans="1:19" s="16" customFormat="1" x14ac:dyDescent="0.25">
      <c r="A61" s="25">
        <v>53</v>
      </c>
      <c r="B61" s="30" t="s">
        <v>543</v>
      </c>
      <c r="C61" s="30" t="s">
        <v>544</v>
      </c>
      <c r="D61" s="19" t="s">
        <v>55</v>
      </c>
      <c r="E61" s="24" t="s">
        <v>545</v>
      </c>
      <c r="F61" s="23" t="s">
        <v>263</v>
      </c>
      <c r="G61" s="52" t="s">
        <v>280</v>
      </c>
      <c r="H61" s="37">
        <v>45139</v>
      </c>
      <c r="I61" s="37">
        <v>45323</v>
      </c>
      <c r="J61" s="53">
        <v>45000</v>
      </c>
      <c r="K61" s="45">
        <f t="shared" si="3"/>
        <v>1291.5</v>
      </c>
      <c r="L61" s="38">
        <v>1148.33</v>
      </c>
      <c r="M61" s="56">
        <f t="shared" si="4"/>
        <v>1368</v>
      </c>
      <c r="N61" s="38">
        <v>0</v>
      </c>
      <c r="O61" s="56">
        <f t="shared" si="5"/>
        <v>41192.17</v>
      </c>
    </row>
    <row r="62" spans="1:19" s="16" customFormat="1" x14ac:dyDescent="0.25">
      <c r="A62" s="25">
        <v>54</v>
      </c>
      <c r="B62" s="18" t="s">
        <v>539</v>
      </c>
      <c r="C62" s="18" t="s">
        <v>540</v>
      </c>
      <c r="D62" s="19" t="s">
        <v>56</v>
      </c>
      <c r="E62" s="27" t="s">
        <v>482</v>
      </c>
      <c r="F62" s="23" t="s">
        <v>263</v>
      </c>
      <c r="G62" s="36" t="s">
        <v>280</v>
      </c>
      <c r="H62" s="37">
        <v>40057</v>
      </c>
      <c r="I62" s="37">
        <v>45170</v>
      </c>
      <c r="J62" s="20">
        <v>35000</v>
      </c>
      <c r="K62" s="45">
        <f t="shared" si="3"/>
        <v>1004.5</v>
      </c>
      <c r="L62" s="38">
        <v>0</v>
      </c>
      <c r="M62" s="56">
        <f t="shared" si="4"/>
        <v>1064</v>
      </c>
      <c r="N62" s="38">
        <v>0</v>
      </c>
      <c r="O62" s="56">
        <f t="shared" si="5"/>
        <v>32931.5</v>
      </c>
    </row>
    <row r="63" spans="1:19" s="16" customFormat="1" x14ac:dyDescent="0.25">
      <c r="A63" s="25">
        <v>55</v>
      </c>
      <c r="B63" s="18" t="s">
        <v>955</v>
      </c>
      <c r="C63" s="18" t="s">
        <v>1795</v>
      </c>
      <c r="D63" s="19" t="s">
        <v>56</v>
      </c>
      <c r="E63" s="27" t="s">
        <v>482</v>
      </c>
      <c r="F63" s="23" t="s">
        <v>263</v>
      </c>
      <c r="G63" s="36" t="s">
        <v>280</v>
      </c>
      <c r="H63" s="37">
        <v>45323</v>
      </c>
      <c r="I63" s="37">
        <v>45108</v>
      </c>
      <c r="J63" s="20">
        <v>22800</v>
      </c>
      <c r="K63" s="45">
        <f t="shared" si="3"/>
        <v>654.36</v>
      </c>
      <c r="L63" s="38"/>
      <c r="M63" s="56">
        <f t="shared" si="4"/>
        <v>693.12</v>
      </c>
      <c r="N63" s="38"/>
      <c r="O63" s="56">
        <f t="shared" si="5"/>
        <v>21452.52</v>
      </c>
    </row>
    <row r="64" spans="1:19" s="16" customFormat="1" x14ac:dyDescent="0.25">
      <c r="A64" s="25">
        <v>56</v>
      </c>
      <c r="B64" s="18" t="s">
        <v>309</v>
      </c>
      <c r="C64" s="18" t="s">
        <v>407</v>
      </c>
      <c r="D64" s="19" t="s">
        <v>56</v>
      </c>
      <c r="E64" s="18" t="s">
        <v>497</v>
      </c>
      <c r="F64" s="23" t="s">
        <v>263</v>
      </c>
      <c r="G64" s="36" t="s">
        <v>280</v>
      </c>
      <c r="H64" s="37">
        <v>41487</v>
      </c>
      <c r="I64" s="37">
        <v>45139</v>
      </c>
      <c r="J64" s="20">
        <v>26600</v>
      </c>
      <c r="K64" s="45">
        <f t="shared" si="3"/>
        <v>763.42</v>
      </c>
      <c r="L64" s="38">
        <v>0</v>
      </c>
      <c r="M64" s="56">
        <f t="shared" si="4"/>
        <v>808.64</v>
      </c>
      <c r="N64" s="38">
        <v>0</v>
      </c>
      <c r="O64" s="56">
        <f t="shared" si="5"/>
        <v>25027.940000000002</v>
      </c>
    </row>
    <row r="65" spans="1:19" s="16" customFormat="1" x14ac:dyDescent="0.25">
      <c r="A65" s="25">
        <v>57</v>
      </c>
      <c r="B65" s="30" t="s">
        <v>310</v>
      </c>
      <c r="C65" s="30" t="s">
        <v>408</v>
      </c>
      <c r="D65" s="19" t="s">
        <v>56</v>
      </c>
      <c r="E65" s="18" t="s">
        <v>497</v>
      </c>
      <c r="F65" s="23" t="s">
        <v>263</v>
      </c>
      <c r="G65" s="36" t="s">
        <v>280</v>
      </c>
      <c r="H65" s="37">
        <v>41835</v>
      </c>
      <c r="I65" s="37">
        <v>45122</v>
      </c>
      <c r="J65" s="20">
        <v>22800</v>
      </c>
      <c r="K65" s="45">
        <f t="shared" si="3"/>
        <v>654.36</v>
      </c>
      <c r="L65" s="38">
        <v>0</v>
      </c>
      <c r="M65" s="56">
        <f t="shared" si="4"/>
        <v>693.12</v>
      </c>
      <c r="N65" s="38">
        <v>0</v>
      </c>
      <c r="O65" s="56">
        <f t="shared" si="5"/>
        <v>21452.52</v>
      </c>
    </row>
    <row r="66" spans="1:19" s="16" customFormat="1" x14ac:dyDescent="0.25">
      <c r="A66" s="25">
        <v>58</v>
      </c>
      <c r="B66" s="30" t="s">
        <v>311</v>
      </c>
      <c r="C66" s="30" t="s">
        <v>409</v>
      </c>
      <c r="D66" s="19" t="s">
        <v>56</v>
      </c>
      <c r="E66" s="18" t="s">
        <v>497</v>
      </c>
      <c r="F66" s="23" t="s">
        <v>263</v>
      </c>
      <c r="G66" s="36" t="s">
        <v>280</v>
      </c>
      <c r="H66" s="37">
        <v>42278</v>
      </c>
      <c r="I66" s="37">
        <v>45200</v>
      </c>
      <c r="J66" s="20">
        <v>34000</v>
      </c>
      <c r="K66" s="45">
        <f t="shared" si="3"/>
        <v>975.8</v>
      </c>
      <c r="L66" s="38">
        <v>0</v>
      </c>
      <c r="M66" s="56">
        <f t="shared" si="4"/>
        <v>1033.5999999999999</v>
      </c>
      <c r="N66" s="38">
        <v>0</v>
      </c>
      <c r="O66" s="56">
        <f t="shared" si="5"/>
        <v>31990.6</v>
      </c>
    </row>
    <row r="67" spans="1:19" s="16" customFormat="1" x14ac:dyDescent="0.25">
      <c r="A67" s="25">
        <v>59</v>
      </c>
      <c r="B67" s="18" t="s">
        <v>312</v>
      </c>
      <c r="C67" s="18" t="s">
        <v>410</v>
      </c>
      <c r="D67" s="19" t="s">
        <v>55</v>
      </c>
      <c r="E67" s="18" t="s">
        <v>498</v>
      </c>
      <c r="F67" s="23" t="s">
        <v>264</v>
      </c>
      <c r="G67" s="36" t="s">
        <v>280</v>
      </c>
      <c r="H67" s="37">
        <v>39569</v>
      </c>
      <c r="I67" s="37">
        <v>45047</v>
      </c>
      <c r="J67" s="20">
        <v>56600</v>
      </c>
      <c r="K67" s="45">
        <f t="shared" si="3"/>
        <v>1624.42</v>
      </c>
      <c r="L67" s="38">
        <v>2846.84</v>
      </c>
      <c r="M67" s="56">
        <f t="shared" si="4"/>
        <v>1720.64</v>
      </c>
      <c r="N67" s="38">
        <v>3525</v>
      </c>
      <c r="O67" s="56">
        <f t="shared" si="5"/>
        <v>46883.100000000006</v>
      </c>
    </row>
    <row r="68" spans="1:19" s="16" customFormat="1" x14ac:dyDescent="0.25">
      <c r="A68" s="25">
        <v>60</v>
      </c>
      <c r="B68" s="18" t="s">
        <v>313</v>
      </c>
      <c r="C68" s="18" t="s">
        <v>411</v>
      </c>
      <c r="D68" s="19" t="s">
        <v>55</v>
      </c>
      <c r="E68" s="18" t="s">
        <v>499</v>
      </c>
      <c r="F68" s="23" t="s">
        <v>264</v>
      </c>
      <c r="G68" s="36" t="s">
        <v>280</v>
      </c>
      <c r="H68" s="37">
        <v>42493</v>
      </c>
      <c r="I68" s="37">
        <v>45049</v>
      </c>
      <c r="J68" s="20">
        <v>26600</v>
      </c>
      <c r="K68" s="45">
        <f t="shared" si="3"/>
        <v>763.42</v>
      </c>
      <c r="L68" s="38">
        <v>0</v>
      </c>
      <c r="M68" s="56">
        <f t="shared" si="4"/>
        <v>808.64</v>
      </c>
      <c r="N68" s="38">
        <v>7435.78</v>
      </c>
      <c r="O68" s="56">
        <f t="shared" si="5"/>
        <v>17592.160000000003</v>
      </c>
    </row>
    <row r="69" spans="1:19" s="16" customFormat="1" x14ac:dyDescent="0.25">
      <c r="A69" s="25">
        <v>61</v>
      </c>
      <c r="B69" s="18" t="s">
        <v>314</v>
      </c>
      <c r="C69" s="18" t="s">
        <v>412</v>
      </c>
      <c r="D69" s="19" t="s">
        <v>56</v>
      </c>
      <c r="E69" s="27" t="s">
        <v>500</v>
      </c>
      <c r="F69" s="23" t="s">
        <v>262</v>
      </c>
      <c r="G69" s="36" t="s">
        <v>280</v>
      </c>
      <c r="H69" s="37">
        <v>44105</v>
      </c>
      <c r="I69" s="37">
        <v>45200</v>
      </c>
      <c r="J69" s="20">
        <v>60000</v>
      </c>
      <c r="K69" s="45">
        <f t="shared" si="3"/>
        <v>1722</v>
      </c>
      <c r="L69" s="38">
        <v>3486.65</v>
      </c>
      <c r="M69" s="56">
        <f t="shared" si="4"/>
        <v>1824</v>
      </c>
      <c r="N69" s="38">
        <v>0</v>
      </c>
      <c r="O69" s="56">
        <f t="shared" si="5"/>
        <v>52967.35</v>
      </c>
    </row>
    <row r="70" spans="1:19" s="16" customFormat="1" x14ac:dyDescent="0.25">
      <c r="A70" s="25">
        <v>62</v>
      </c>
      <c r="B70" s="18" t="s">
        <v>316</v>
      </c>
      <c r="C70" s="18" t="s">
        <v>414</v>
      </c>
      <c r="D70" s="19" t="s">
        <v>55</v>
      </c>
      <c r="E70" s="27" t="s">
        <v>501</v>
      </c>
      <c r="F70" s="23" t="s">
        <v>262</v>
      </c>
      <c r="G70" s="36" t="s">
        <v>280</v>
      </c>
      <c r="H70" s="37">
        <v>43356</v>
      </c>
      <c r="I70" s="37">
        <v>45182</v>
      </c>
      <c r="J70" s="20">
        <v>30000</v>
      </c>
      <c r="K70" s="45">
        <f t="shared" si="3"/>
        <v>861</v>
      </c>
      <c r="L70" s="38">
        <v>0</v>
      </c>
      <c r="M70" s="56">
        <f t="shared" si="4"/>
        <v>912</v>
      </c>
      <c r="N70" s="38">
        <v>0</v>
      </c>
      <c r="O70" s="56">
        <f t="shared" si="5"/>
        <v>28227</v>
      </c>
    </row>
    <row r="71" spans="1:19" s="16" customFormat="1" x14ac:dyDescent="0.25">
      <c r="A71" s="25">
        <v>63</v>
      </c>
      <c r="B71" s="40" t="s">
        <v>619</v>
      </c>
      <c r="C71" s="40" t="s">
        <v>618</v>
      </c>
      <c r="D71" s="62" t="s">
        <v>55</v>
      </c>
      <c r="E71" s="40" t="s">
        <v>617</v>
      </c>
      <c r="F71" s="40" t="s">
        <v>262</v>
      </c>
      <c r="G71" s="62" t="s">
        <v>555</v>
      </c>
      <c r="H71" s="37">
        <v>43891</v>
      </c>
      <c r="I71" s="25" t="s">
        <v>556</v>
      </c>
      <c r="J71" s="38">
        <v>25000</v>
      </c>
      <c r="K71" s="59">
        <f t="shared" si="3"/>
        <v>717.5</v>
      </c>
      <c r="L71" s="38">
        <v>0</v>
      </c>
      <c r="M71" s="38">
        <f t="shared" si="4"/>
        <v>760</v>
      </c>
      <c r="N71" s="38">
        <v>0</v>
      </c>
      <c r="O71" s="38">
        <f t="shared" si="5"/>
        <v>23522.5</v>
      </c>
      <c r="P71"/>
      <c r="Q71"/>
      <c r="R71"/>
      <c r="S71"/>
    </row>
    <row r="72" spans="1:19" s="16" customFormat="1" x14ac:dyDescent="0.25">
      <c r="A72" s="25">
        <v>64</v>
      </c>
      <c r="B72" s="18" t="s">
        <v>315</v>
      </c>
      <c r="C72" s="18" t="s">
        <v>413</v>
      </c>
      <c r="D72" s="19" t="s">
        <v>56</v>
      </c>
      <c r="E72" s="27" t="s">
        <v>252</v>
      </c>
      <c r="F72" s="23" t="s">
        <v>262</v>
      </c>
      <c r="G72" s="36" t="s">
        <v>280</v>
      </c>
      <c r="H72" s="39">
        <v>44256</v>
      </c>
      <c r="I72" s="39">
        <v>45170</v>
      </c>
      <c r="J72" s="20">
        <v>19000</v>
      </c>
      <c r="K72" s="45">
        <f t="shared" ref="K72:K134" si="6">+J72*2.87%</f>
        <v>545.29999999999995</v>
      </c>
      <c r="L72" s="38">
        <v>0</v>
      </c>
      <c r="M72" s="56">
        <f t="shared" ref="M72:M134" si="7">+J72*3.04%</f>
        <v>577.6</v>
      </c>
      <c r="N72" s="38">
        <v>8868.08</v>
      </c>
      <c r="O72" s="56">
        <f t="shared" ref="O72:O134" si="8">+J72-K72-L72-M72-N72</f>
        <v>9009.0200000000023</v>
      </c>
    </row>
    <row r="73" spans="1:19" s="16" customFormat="1" x14ac:dyDescent="0.25">
      <c r="A73" s="25">
        <v>65</v>
      </c>
      <c r="B73" s="40" t="s">
        <v>629</v>
      </c>
      <c r="C73" s="40" t="s">
        <v>628</v>
      </c>
      <c r="D73" s="62" t="s">
        <v>56</v>
      </c>
      <c r="E73" s="40" t="s">
        <v>614</v>
      </c>
      <c r="F73" s="40" t="s">
        <v>262</v>
      </c>
      <c r="G73" s="62" t="s">
        <v>555</v>
      </c>
      <c r="H73" s="37">
        <v>43647</v>
      </c>
      <c r="I73" s="25" t="s">
        <v>556</v>
      </c>
      <c r="J73" s="38">
        <v>19000</v>
      </c>
      <c r="K73" s="59">
        <f t="shared" si="6"/>
        <v>545.29999999999995</v>
      </c>
      <c r="L73" s="38">
        <v>0</v>
      </c>
      <c r="M73" s="38">
        <f t="shared" si="7"/>
        <v>577.6</v>
      </c>
      <c r="N73" s="38">
        <v>7718.34</v>
      </c>
      <c r="O73" s="38">
        <f t="shared" si="8"/>
        <v>10158.760000000002</v>
      </c>
      <c r="P73"/>
      <c r="Q73"/>
      <c r="R73"/>
      <c r="S73"/>
    </row>
    <row r="74" spans="1:19" s="16" customFormat="1" x14ac:dyDescent="0.25">
      <c r="A74" s="25">
        <v>66</v>
      </c>
      <c r="B74" s="40" t="s">
        <v>627</v>
      </c>
      <c r="C74" s="40" t="s">
        <v>626</v>
      </c>
      <c r="D74" s="62" t="s">
        <v>56</v>
      </c>
      <c r="E74" s="40" t="s">
        <v>614</v>
      </c>
      <c r="F74" s="40" t="s">
        <v>262</v>
      </c>
      <c r="G74" s="62" t="s">
        <v>555</v>
      </c>
      <c r="H74" s="37">
        <v>44593</v>
      </c>
      <c r="I74" s="25" t="s">
        <v>556</v>
      </c>
      <c r="J74" s="38">
        <v>19000</v>
      </c>
      <c r="K74" s="59">
        <f t="shared" si="6"/>
        <v>545.29999999999995</v>
      </c>
      <c r="L74" s="38">
        <v>0</v>
      </c>
      <c r="M74" s="38">
        <f t="shared" si="7"/>
        <v>577.6</v>
      </c>
      <c r="N74" s="38">
        <v>7263.08</v>
      </c>
      <c r="O74" s="38">
        <f t="shared" si="8"/>
        <v>10614.020000000002</v>
      </c>
      <c r="P74"/>
      <c r="Q74"/>
      <c r="R74"/>
      <c r="S74"/>
    </row>
    <row r="75" spans="1:19" s="16" customFormat="1" x14ac:dyDescent="0.25">
      <c r="A75" s="25">
        <v>67</v>
      </c>
      <c r="B75" s="40" t="s">
        <v>625</v>
      </c>
      <c r="C75" s="40" t="s">
        <v>624</v>
      </c>
      <c r="D75" s="62" t="s">
        <v>55</v>
      </c>
      <c r="E75" s="40" t="s">
        <v>614</v>
      </c>
      <c r="F75" s="40" t="s">
        <v>262</v>
      </c>
      <c r="G75" s="62" t="s">
        <v>555</v>
      </c>
      <c r="H75" s="39">
        <v>40575</v>
      </c>
      <c r="I75" s="25" t="s">
        <v>556</v>
      </c>
      <c r="J75" s="38">
        <v>19000</v>
      </c>
      <c r="K75" s="59">
        <f t="shared" si="6"/>
        <v>545.29999999999995</v>
      </c>
      <c r="L75" s="38">
        <v>0</v>
      </c>
      <c r="M75" s="38">
        <f t="shared" si="7"/>
        <v>577.6</v>
      </c>
      <c r="N75" s="38">
        <v>0</v>
      </c>
      <c r="O75" s="38">
        <f t="shared" si="8"/>
        <v>17877.100000000002</v>
      </c>
      <c r="P75"/>
      <c r="Q75"/>
      <c r="R75"/>
      <c r="S75"/>
    </row>
    <row r="76" spans="1:19" s="16" customFormat="1" x14ac:dyDescent="0.25">
      <c r="A76" s="25">
        <v>68</v>
      </c>
      <c r="B76" s="40" t="s">
        <v>623</v>
      </c>
      <c r="C76" s="40" t="s">
        <v>622</v>
      </c>
      <c r="D76" s="62" t="s">
        <v>55</v>
      </c>
      <c r="E76" s="40" t="s">
        <v>614</v>
      </c>
      <c r="F76" s="40" t="s">
        <v>262</v>
      </c>
      <c r="G76" s="62" t="s">
        <v>555</v>
      </c>
      <c r="H76" s="37">
        <v>43466</v>
      </c>
      <c r="I76" s="25" t="s">
        <v>556</v>
      </c>
      <c r="J76" s="38">
        <v>19000</v>
      </c>
      <c r="K76" s="59">
        <f t="shared" si="6"/>
        <v>545.29999999999995</v>
      </c>
      <c r="L76" s="38">
        <v>0</v>
      </c>
      <c r="M76" s="38">
        <f t="shared" si="7"/>
        <v>577.6</v>
      </c>
      <c r="N76" s="38">
        <v>0</v>
      </c>
      <c r="O76" s="38">
        <f t="shared" si="8"/>
        <v>17877.100000000002</v>
      </c>
      <c r="P76"/>
      <c r="Q76"/>
      <c r="R76"/>
      <c r="S76"/>
    </row>
    <row r="77" spans="1:19" s="16" customFormat="1" x14ac:dyDescent="0.25">
      <c r="A77" s="25">
        <v>69</v>
      </c>
      <c r="B77" s="40" t="s">
        <v>621</v>
      </c>
      <c r="C77" s="40" t="s">
        <v>620</v>
      </c>
      <c r="D77" s="62" t="s">
        <v>55</v>
      </c>
      <c r="E77" s="40" t="s">
        <v>614</v>
      </c>
      <c r="F77" s="40" t="s">
        <v>262</v>
      </c>
      <c r="G77" s="62" t="s">
        <v>555</v>
      </c>
      <c r="H77" s="37">
        <v>43466</v>
      </c>
      <c r="I77" s="25" t="s">
        <v>556</v>
      </c>
      <c r="J77" s="38">
        <v>19000</v>
      </c>
      <c r="K77" s="59">
        <f t="shared" si="6"/>
        <v>545.29999999999995</v>
      </c>
      <c r="L77" s="38">
        <v>0</v>
      </c>
      <c r="M77" s="38">
        <f t="shared" si="7"/>
        <v>577.6</v>
      </c>
      <c r="N77" s="38">
        <v>0</v>
      </c>
      <c r="O77" s="38">
        <f t="shared" si="8"/>
        <v>17877.100000000002</v>
      </c>
      <c r="P77"/>
      <c r="Q77"/>
      <c r="R77"/>
      <c r="S77"/>
    </row>
    <row r="78" spans="1:19" s="16" customFormat="1" x14ac:dyDescent="0.25">
      <c r="A78" s="25">
        <v>70</v>
      </c>
      <c r="B78" s="40" t="s">
        <v>616</v>
      </c>
      <c r="C78" s="40" t="s">
        <v>615</v>
      </c>
      <c r="D78" s="62" t="s">
        <v>56</v>
      </c>
      <c r="E78" s="40" t="s">
        <v>614</v>
      </c>
      <c r="F78" s="40" t="s">
        <v>262</v>
      </c>
      <c r="G78" s="62" t="s">
        <v>555</v>
      </c>
      <c r="H78" s="37">
        <v>44805</v>
      </c>
      <c r="I78" s="25" t="s">
        <v>556</v>
      </c>
      <c r="J78" s="38">
        <v>19000</v>
      </c>
      <c r="K78" s="59">
        <f t="shared" si="6"/>
        <v>545.29999999999995</v>
      </c>
      <c r="L78" s="38">
        <v>1</v>
      </c>
      <c r="M78" s="38">
        <f t="shared" si="7"/>
        <v>577.6</v>
      </c>
      <c r="N78" s="38">
        <v>0</v>
      </c>
      <c r="O78" s="38">
        <f t="shared" si="8"/>
        <v>17876.100000000002</v>
      </c>
      <c r="P78"/>
      <c r="Q78"/>
      <c r="R78"/>
      <c r="S78"/>
    </row>
    <row r="79" spans="1:19" s="16" customFormat="1" x14ac:dyDescent="0.25">
      <c r="A79" s="25">
        <v>71</v>
      </c>
      <c r="B79" s="40" t="s">
        <v>613</v>
      </c>
      <c r="C79" s="40" t="s">
        <v>612</v>
      </c>
      <c r="D79" s="62" t="s">
        <v>56</v>
      </c>
      <c r="E79" s="40" t="s">
        <v>611</v>
      </c>
      <c r="F79" s="40" t="s">
        <v>262</v>
      </c>
      <c r="G79" s="62" t="s">
        <v>555</v>
      </c>
      <c r="H79" s="37">
        <v>45078</v>
      </c>
      <c r="I79" s="25" t="s">
        <v>556</v>
      </c>
      <c r="J79" s="38">
        <v>19000</v>
      </c>
      <c r="K79" s="59">
        <f t="shared" si="6"/>
        <v>545.29999999999995</v>
      </c>
      <c r="L79" s="38"/>
      <c r="M79" s="38">
        <f t="shared" si="7"/>
        <v>577.6</v>
      </c>
      <c r="N79" s="38">
        <v>0</v>
      </c>
      <c r="O79" s="38">
        <f t="shared" si="8"/>
        <v>17877.100000000002</v>
      </c>
      <c r="P79"/>
      <c r="Q79"/>
      <c r="R79"/>
      <c r="S79"/>
    </row>
    <row r="80" spans="1:19" s="16" customFormat="1" ht="30" x14ac:dyDescent="0.25">
      <c r="A80" s="25">
        <v>72</v>
      </c>
      <c r="B80" s="18" t="s">
        <v>317</v>
      </c>
      <c r="C80" s="18" t="s">
        <v>415</v>
      </c>
      <c r="D80" s="19" t="s">
        <v>55</v>
      </c>
      <c r="E80" s="21" t="s">
        <v>502</v>
      </c>
      <c r="F80" s="23" t="s">
        <v>265</v>
      </c>
      <c r="G80" s="36" t="s">
        <v>280</v>
      </c>
      <c r="H80" s="37">
        <v>44319</v>
      </c>
      <c r="I80" s="37">
        <v>45049</v>
      </c>
      <c r="J80" s="22">
        <v>19000</v>
      </c>
      <c r="K80" s="45">
        <f t="shared" si="6"/>
        <v>545.29999999999995</v>
      </c>
      <c r="L80" s="38">
        <v>0</v>
      </c>
      <c r="M80" s="56">
        <f t="shared" si="7"/>
        <v>577.6</v>
      </c>
      <c r="N80" s="38">
        <v>0</v>
      </c>
      <c r="O80" s="56">
        <f t="shared" si="8"/>
        <v>17877.100000000002</v>
      </c>
    </row>
    <row r="81" spans="1:19" s="16" customFormat="1" ht="30" x14ac:dyDescent="0.25">
      <c r="A81" s="25">
        <v>73</v>
      </c>
      <c r="B81" s="18" t="s">
        <v>318</v>
      </c>
      <c r="C81" s="18" t="s">
        <v>416</v>
      </c>
      <c r="D81" s="19" t="s">
        <v>55</v>
      </c>
      <c r="E81" s="21" t="s">
        <v>502</v>
      </c>
      <c r="F81" s="23" t="s">
        <v>265</v>
      </c>
      <c r="G81" s="36" t="s">
        <v>280</v>
      </c>
      <c r="H81" s="37">
        <v>44319</v>
      </c>
      <c r="I81" s="37">
        <v>45049</v>
      </c>
      <c r="J81" s="22">
        <v>19000</v>
      </c>
      <c r="K81" s="45">
        <f t="shared" si="6"/>
        <v>545.29999999999995</v>
      </c>
      <c r="L81" s="38">
        <v>0</v>
      </c>
      <c r="M81" s="56">
        <f t="shared" si="7"/>
        <v>577.6</v>
      </c>
      <c r="N81" s="38">
        <v>0</v>
      </c>
      <c r="O81" s="56">
        <f t="shared" si="8"/>
        <v>17877.100000000002</v>
      </c>
    </row>
    <row r="82" spans="1:19" s="16" customFormat="1" ht="30" x14ac:dyDescent="0.25">
      <c r="A82" s="25">
        <v>74</v>
      </c>
      <c r="B82" s="18" t="s">
        <v>319</v>
      </c>
      <c r="C82" s="18" t="s">
        <v>417</v>
      </c>
      <c r="D82" s="19" t="s">
        <v>55</v>
      </c>
      <c r="E82" s="21" t="s">
        <v>502</v>
      </c>
      <c r="F82" s="23" t="s">
        <v>265</v>
      </c>
      <c r="G82" s="36" t="s">
        <v>280</v>
      </c>
      <c r="H82" s="37">
        <v>44319</v>
      </c>
      <c r="I82" s="37">
        <v>45049</v>
      </c>
      <c r="J82" s="22">
        <v>19000</v>
      </c>
      <c r="K82" s="45">
        <f t="shared" si="6"/>
        <v>545.29999999999995</v>
      </c>
      <c r="L82" s="38">
        <v>0</v>
      </c>
      <c r="M82" s="56">
        <f t="shared" si="7"/>
        <v>577.6</v>
      </c>
      <c r="N82" s="38">
        <v>0</v>
      </c>
      <c r="O82" s="56">
        <f t="shared" si="8"/>
        <v>17877.100000000002</v>
      </c>
    </row>
    <row r="83" spans="1:19" s="16" customFormat="1" ht="30" x14ac:dyDescent="0.25">
      <c r="A83" s="25">
        <v>75</v>
      </c>
      <c r="B83" s="18" t="s">
        <v>320</v>
      </c>
      <c r="C83" s="18" t="s">
        <v>418</v>
      </c>
      <c r="D83" s="19" t="s">
        <v>55</v>
      </c>
      <c r="E83" s="21" t="s">
        <v>502</v>
      </c>
      <c r="F83" s="23" t="s">
        <v>265</v>
      </c>
      <c r="G83" s="36" t="s">
        <v>280</v>
      </c>
      <c r="H83" s="37">
        <v>44319</v>
      </c>
      <c r="I83" s="37">
        <v>45049</v>
      </c>
      <c r="J83" s="22">
        <v>19000</v>
      </c>
      <c r="K83" s="45">
        <f t="shared" si="6"/>
        <v>545.29999999999995</v>
      </c>
      <c r="L83" s="38">
        <v>0</v>
      </c>
      <c r="M83" s="56">
        <f t="shared" si="7"/>
        <v>577.6</v>
      </c>
      <c r="N83" s="38">
        <v>2589.31</v>
      </c>
      <c r="O83" s="56">
        <f t="shared" si="8"/>
        <v>15287.790000000003</v>
      </c>
    </row>
    <row r="84" spans="1:19" s="16" customFormat="1" ht="30" x14ac:dyDescent="0.25">
      <c r="A84" s="25">
        <v>76</v>
      </c>
      <c r="B84" s="18" t="s">
        <v>321</v>
      </c>
      <c r="C84" s="18" t="s">
        <v>419</v>
      </c>
      <c r="D84" s="19" t="s">
        <v>55</v>
      </c>
      <c r="E84" s="18" t="s">
        <v>502</v>
      </c>
      <c r="F84" s="23" t="s">
        <v>265</v>
      </c>
      <c r="G84" s="36" t="s">
        <v>280</v>
      </c>
      <c r="H84" s="37">
        <v>43283</v>
      </c>
      <c r="I84" s="37">
        <v>45109</v>
      </c>
      <c r="J84" s="20">
        <v>19000</v>
      </c>
      <c r="K84" s="45">
        <f t="shared" si="6"/>
        <v>545.29999999999995</v>
      </c>
      <c r="L84" s="38">
        <v>0</v>
      </c>
      <c r="M84" s="56">
        <f t="shared" si="7"/>
        <v>577.6</v>
      </c>
      <c r="N84" s="38">
        <v>1100</v>
      </c>
      <c r="O84" s="56">
        <f t="shared" si="8"/>
        <v>16777.100000000002</v>
      </c>
    </row>
    <row r="85" spans="1:19" s="16" customFormat="1" ht="30" x14ac:dyDescent="0.25">
      <c r="A85" s="25">
        <v>77</v>
      </c>
      <c r="B85" s="18" t="s">
        <v>322</v>
      </c>
      <c r="C85" s="18" t="s">
        <v>420</v>
      </c>
      <c r="D85" s="19" t="s">
        <v>55</v>
      </c>
      <c r="E85" s="21" t="s">
        <v>502</v>
      </c>
      <c r="F85" s="23" t="s">
        <v>265</v>
      </c>
      <c r="G85" s="36" t="s">
        <v>280</v>
      </c>
      <c r="H85" s="37">
        <v>44242</v>
      </c>
      <c r="I85" s="37">
        <v>45153</v>
      </c>
      <c r="J85" s="22">
        <v>19000</v>
      </c>
      <c r="K85" s="45">
        <f t="shared" si="6"/>
        <v>545.29999999999995</v>
      </c>
      <c r="L85" s="38">
        <v>0</v>
      </c>
      <c r="M85" s="56">
        <f t="shared" si="7"/>
        <v>577.6</v>
      </c>
      <c r="N85" s="38">
        <v>0</v>
      </c>
      <c r="O85" s="56">
        <f t="shared" si="8"/>
        <v>17877.100000000002</v>
      </c>
    </row>
    <row r="86" spans="1:19" s="16" customFormat="1" ht="30" x14ac:dyDescent="0.25">
      <c r="A86" s="25">
        <v>78</v>
      </c>
      <c r="B86" s="40" t="s">
        <v>665</v>
      </c>
      <c r="C86" s="40" t="s">
        <v>664</v>
      </c>
      <c r="D86" s="62" t="s">
        <v>55</v>
      </c>
      <c r="E86" s="40" t="s">
        <v>638</v>
      </c>
      <c r="F86" s="40" t="s">
        <v>265</v>
      </c>
      <c r="G86" s="62" t="s">
        <v>555</v>
      </c>
      <c r="H86" s="37">
        <v>44593</v>
      </c>
      <c r="I86" s="25" t="s">
        <v>556</v>
      </c>
      <c r="J86" s="38">
        <v>19000</v>
      </c>
      <c r="K86" s="59">
        <f t="shared" si="6"/>
        <v>545.29999999999995</v>
      </c>
      <c r="L86" s="38">
        <v>0</v>
      </c>
      <c r="M86" s="38">
        <f t="shared" si="7"/>
        <v>577.6</v>
      </c>
      <c r="N86" s="38">
        <v>5116.3900000000003</v>
      </c>
      <c r="O86" s="38">
        <f t="shared" si="8"/>
        <v>12760.710000000003</v>
      </c>
      <c r="P86"/>
      <c r="Q86"/>
      <c r="R86"/>
      <c r="S86"/>
    </row>
    <row r="87" spans="1:19" s="16" customFormat="1" ht="30" x14ac:dyDescent="0.25">
      <c r="A87" s="25">
        <v>79</v>
      </c>
      <c r="B87" s="40" t="s">
        <v>663</v>
      </c>
      <c r="C87" s="40" t="s">
        <v>662</v>
      </c>
      <c r="D87" s="62" t="s">
        <v>56</v>
      </c>
      <c r="E87" s="40" t="s">
        <v>638</v>
      </c>
      <c r="F87" s="40" t="s">
        <v>265</v>
      </c>
      <c r="G87" s="62" t="s">
        <v>555</v>
      </c>
      <c r="H87" s="37">
        <v>44621</v>
      </c>
      <c r="I87" s="25" t="s">
        <v>556</v>
      </c>
      <c r="J87" s="38">
        <v>19000</v>
      </c>
      <c r="K87" s="59">
        <f t="shared" si="6"/>
        <v>545.29999999999995</v>
      </c>
      <c r="L87" s="38">
        <v>0</v>
      </c>
      <c r="M87" s="38">
        <f t="shared" si="7"/>
        <v>577.6</v>
      </c>
      <c r="N87" s="38">
        <v>7370.22</v>
      </c>
      <c r="O87" s="38">
        <f t="shared" si="8"/>
        <v>10506.880000000001</v>
      </c>
      <c r="P87"/>
      <c r="Q87"/>
      <c r="R87"/>
      <c r="S87"/>
    </row>
    <row r="88" spans="1:19" s="16" customFormat="1" x14ac:dyDescent="0.25">
      <c r="A88" s="25">
        <v>80</v>
      </c>
      <c r="B88" s="40" t="s">
        <v>661</v>
      </c>
      <c r="C88" s="40" t="s">
        <v>660</v>
      </c>
      <c r="D88" s="62" t="s">
        <v>55</v>
      </c>
      <c r="E88" s="40" t="s">
        <v>659</v>
      </c>
      <c r="F88" s="40" t="s">
        <v>265</v>
      </c>
      <c r="G88" s="62" t="s">
        <v>555</v>
      </c>
      <c r="H88" s="37">
        <v>40277</v>
      </c>
      <c r="I88" s="25" t="s">
        <v>556</v>
      </c>
      <c r="J88" s="38">
        <v>23037</v>
      </c>
      <c r="K88" s="59">
        <f t="shared" si="6"/>
        <v>661.16189999999995</v>
      </c>
      <c r="L88" s="38">
        <v>0</v>
      </c>
      <c r="M88" s="38">
        <f t="shared" si="7"/>
        <v>700.32479999999998</v>
      </c>
      <c r="N88" s="38"/>
      <c r="O88" s="38">
        <f t="shared" si="8"/>
        <v>21675.513300000002</v>
      </c>
      <c r="P88"/>
      <c r="Q88"/>
      <c r="R88"/>
      <c r="S88"/>
    </row>
    <row r="89" spans="1:19" s="16" customFormat="1" ht="30" x14ac:dyDescent="0.25">
      <c r="A89" s="25">
        <v>81</v>
      </c>
      <c r="B89" s="40" t="s">
        <v>658</v>
      </c>
      <c r="C89" s="40" t="s">
        <v>657</v>
      </c>
      <c r="D89" s="62" t="s">
        <v>56</v>
      </c>
      <c r="E89" s="40" t="s">
        <v>638</v>
      </c>
      <c r="F89" s="40" t="s">
        <v>265</v>
      </c>
      <c r="G89" s="62" t="s">
        <v>555</v>
      </c>
      <c r="H89" s="37" t="s">
        <v>656</v>
      </c>
      <c r="I89" s="25" t="s">
        <v>556</v>
      </c>
      <c r="J89" s="38">
        <v>19000</v>
      </c>
      <c r="K89" s="59">
        <f t="shared" si="6"/>
        <v>545.29999999999995</v>
      </c>
      <c r="L89" s="38">
        <v>0</v>
      </c>
      <c r="M89" s="38">
        <f t="shared" si="7"/>
        <v>577.6</v>
      </c>
      <c r="N89" s="38">
        <v>0</v>
      </c>
      <c r="O89" s="38">
        <f t="shared" si="8"/>
        <v>17877.100000000002</v>
      </c>
      <c r="P89"/>
      <c r="Q89"/>
      <c r="R89"/>
      <c r="S89"/>
    </row>
    <row r="90" spans="1:19" s="16" customFormat="1" ht="30" x14ac:dyDescent="0.25">
      <c r="A90" s="25">
        <v>82</v>
      </c>
      <c r="B90" s="40" t="s">
        <v>655</v>
      </c>
      <c r="C90" s="40" t="s">
        <v>654</v>
      </c>
      <c r="D90" s="62" t="s">
        <v>56</v>
      </c>
      <c r="E90" s="40" t="s">
        <v>638</v>
      </c>
      <c r="F90" s="40" t="s">
        <v>265</v>
      </c>
      <c r="G90" s="62" t="s">
        <v>555</v>
      </c>
      <c r="H90" s="37">
        <v>43466</v>
      </c>
      <c r="I90" s="25" t="s">
        <v>556</v>
      </c>
      <c r="J90" s="38">
        <v>19000</v>
      </c>
      <c r="K90" s="59">
        <f t="shared" si="6"/>
        <v>545.29999999999995</v>
      </c>
      <c r="L90" s="38">
        <v>0</v>
      </c>
      <c r="M90" s="38">
        <f t="shared" si="7"/>
        <v>577.6</v>
      </c>
      <c r="N90" s="38">
        <v>7245.25</v>
      </c>
      <c r="O90" s="38">
        <f t="shared" si="8"/>
        <v>10631.850000000002</v>
      </c>
      <c r="P90"/>
      <c r="Q90"/>
      <c r="R90"/>
      <c r="S90"/>
    </row>
    <row r="91" spans="1:19" s="16" customFormat="1" ht="30" x14ac:dyDescent="0.25">
      <c r="A91" s="25">
        <v>83</v>
      </c>
      <c r="B91" s="40" t="s">
        <v>653</v>
      </c>
      <c r="C91" s="40" t="s">
        <v>652</v>
      </c>
      <c r="D91" s="62" t="s">
        <v>56</v>
      </c>
      <c r="E91" s="40" t="s">
        <v>638</v>
      </c>
      <c r="F91" s="40" t="s">
        <v>265</v>
      </c>
      <c r="G91" s="62" t="s">
        <v>555</v>
      </c>
      <c r="H91" s="37">
        <v>43647</v>
      </c>
      <c r="I91" s="25" t="s">
        <v>556</v>
      </c>
      <c r="J91" s="38">
        <v>19000</v>
      </c>
      <c r="K91" s="59">
        <f t="shared" si="6"/>
        <v>545.29999999999995</v>
      </c>
      <c r="L91" s="38">
        <v>0</v>
      </c>
      <c r="M91" s="38">
        <f t="shared" si="7"/>
        <v>577.6</v>
      </c>
      <c r="N91" s="38">
        <v>7980.24</v>
      </c>
      <c r="O91" s="38">
        <f t="shared" si="8"/>
        <v>9896.8600000000024</v>
      </c>
      <c r="P91"/>
      <c r="Q91"/>
      <c r="R91"/>
      <c r="S91"/>
    </row>
    <row r="92" spans="1:19" s="16" customFormat="1" ht="30" x14ac:dyDescent="0.25">
      <c r="A92" s="25">
        <v>84</v>
      </c>
      <c r="B92" s="40" t="s">
        <v>651</v>
      </c>
      <c r="C92" s="40" t="s">
        <v>650</v>
      </c>
      <c r="D92" s="62" t="s">
        <v>56</v>
      </c>
      <c r="E92" s="40" t="s">
        <v>638</v>
      </c>
      <c r="F92" s="40" t="s">
        <v>265</v>
      </c>
      <c r="G92" s="62" t="s">
        <v>555</v>
      </c>
      <c r="H92" s="37">
        <v>43891</v>
      </c>
      <c r="I92" s="25" t="s">
        <v>556</v>
      </c>
      <c r="J92" s="38">
        <v>19000</v>
      </c>
      <c r="K92" s="59">
        <f t="shared" si="6"/>
        <v>545.29999999999995</v>
      </c>
      <c r="L92" s="38">
        <v>0</v>
      </c>
      <c r="M92" s="38">
        <f t="shared" si="7"/>
        <v>577.6</v>
      </c>
      <c r="N92" s="38">
        <v>0</v>
      </c>
      <c r="O92" s="38">
        <f t="shared" si="8"/>
        <v>17877.100000000002</v>
      </c>
      <c r="P92"/>
      <c r="Q92"/>
      <c r="R92"/>
      <c r="S92"/>
    </row>
    <row r="93" spans="1:19" s="16" customFormat="1" ht="30" x14ac:dyDescent="0.25">
      <c r="A93" s="25">
        <v>85</v>
      </c>
      <c r="B93" s="40" t="s">
        <v>649</v>
      </c>
      <c r="C93" s="40" t="s">
        <v>648</v>
      </c>
      <c r="D93" s="62" t="s">
        <v>56</v>
      </c>
      <c r="E93" s="40" t="s">
        <v>647</v>
      </c>
      <c r="F93" s="40" t="s">
        <v>265</v>
      </c>
      <c r="G93" s="62" t="s">
        <v>555</v>
      </c>
      <c r="H93" s="37">
        <v>44136</v>
      </c>
      <c r="I93" s="25" t="s">
        <v>556</v>
      </c>
      <c r="J93" s="38">
        <v>25000</v>
      </c>
      <c r="K93" s="59">
        <f t="shared" si="6"/>
        <v>717.5</v>
      </c>
      <c r="L93" s="38">
        <v>0</v>
      </c>
      <c r="M93" s="38">
        <f t="shared" si="7"/>
        <v>760</v>
      </c>
      <c r="N93" s="38">
        <v>14292.49</v>
      </c>
      <c r="O93" s="38">
        <f t="shared" si="8"/>
        <v>9230.01</v>
      </c>
      <c r="P93"/>
      <c r="Q93"/>
      <c r="R93"/>
      <c r="S93"/>
    </row>
    <row r="94" spans="1:19" s="16" customFormat="1" ht="30" x14ac:dyDescent="0.25">
      <c r="A94" s="25">
        <v>86</v>
      </c>
      <c r="B94" s="40" t="s">
        <v>646</v>
      </c>
      <c r="C94" s="40" t="s">
        <v>645</v>
      </c>
      <c r="D94" s="62" t="s">
        <v>55</v>
      </c>
      <c r="E94" s="40" t="s">
        <v>638</v>
      </c>
      <c r="F94" s="40" t="s">
        <v>265</v>
      </c>
      <c r="G94" s="62" t="s">
        <v>555</v>
      </c>
      <c r="H94" s="37">
        <v>44470</v>
      </c>
      <c r="I94" s="25" t="s">
        <v>556</v>
      </c>
      <c r="J94" s="38">
        <v>19000</v>
      </c>
      <c r="K94" s="59">
        <f t="shared" si="6"/>
        <v>545.29999999999995</v>
      </c>
      <c r="L94" s="38">
        <v>0</v>
      </c>
      <c r="M94" s="38">
        <f t="shared" si="7"/>
        <v>577.6</v>
      </c>
      <c r="N94" s="38">
        <v>8743.34</v>
      </c>
      <c r="O94" s="38">
        <f t="shared" si="8"/>
        <v>9133.760000000002</v>
      </c>
      <c r="P94"/>
      <c r="Q94"/>
      <c r="R94"/>
      <c r="S94"/>
    </row>
    <row r="95" spans="1:19" s="16" customFormat="1" ht="30" x14ac:dyDescent="0.25">
      <c r="A95" s="25">
        <v>87</v>
      </c>
      <c r="B95" s="40" t="s">
        <v>644</v>
      </c>
      <c r="C95" s="40" t="s">
        <v>643</v>
      </c>
      <c r="D95" s="62" t="s">
        <v>56</v>
      </c>
      <c r="E95" s="40" t="s">
        <v>638</v>
      </c>
      <c r="F95" s="40" t="s">
        <v>265</v>
      </c>
      <c r="G95" s="62" t="s">
        <v>555</v>
      </c>
      <c r="H95" s="37">
        <v>44896</v>
      </c>
      <c r="I95" s="25" t="s">
        <v>556</v>
      </c>
      <c r="J95" s="38">
        <v>19000</v>
      </c>
      <c r="K95" s="59">
        <f t="shared" si="6"/>
        <v>545.29999999999995</v>
      </c>
      <c r="L95" s="38"/>
      <c r="M95" s="38">
        <f t="shared" si="7"/>
        <v>577.6</v>
      </c>
      <c r="N95" s="38"/>
      <c r="O95" s="38">
        <f t="shared" si="8"/>
        <v>17877.100000000002</v>
      </c>
      <c r="P95"/>
      <c r="Q95"/>
      <c r="R95"/>
      <c r="S95"/>
    </row>
    <row r="96" spans="1:19" s="16" customFormat="1" ht="30" x14ac:dyDescent="0.25">
      <c r="A96" s="25">
        <v>88</v>
      </c>
      <c r="B96" s="40" t="s">
        <v>642</v>
      </c>
      <c r="C96" s="40" t="s">
        <v>641</v>
      </c>
      <c r="D96" s="62" t="s">
        <v>56</v>
      </c>
      <c r="E96" s="40" t="s">
        <v>638</v>
      </c>
      <c r="F96" s="40" t="s">
        <v>265</v>
      </c>
      <c r="G96" s="62" t="s">
        <v>555</v>
      </c>
      <c r="H96" s="37">
        <v>44896</v>
      </c>
      <c r="I96" s="25" t="s">
        <v>556</v>
      </c>
      <c r="J96" s="38">
        <v>19000</v>
      </c>
      <c r="K96" s="59">
        <f t="shared" si="6"/>
        <v>545.29999999999995</v>
      </c>
      <c r="L96" s="38"/>
      <c r="M96" s="38">
        <f t="shared" si="7"/>
        <v>577.6</v>
      </c>
      <c r="N96" s="38"/>
      <c r="O96" s="38">
        <f t="shared" si="8"/>
        <v>17877.100000000002</v>
      </c>
      <c r="P96"/>
      <c r="Q96"/>
      <c r="R96"/>
      <c r="S96"/>
    </row>
    <row r="97" spans="1:19" s="16" customFormat="1" ht="30" x14ac:dyDescent="0.25">
      <c r="A97" s="25">
        <v>89</v>
      </c>
      <c r="B97" s="40" t="s">
        <v>640</v>
      </c>
      <c r="C97" s="40" t="s">
        <v>639</v>
      </c>
      <c r="D97" s="62" t="s">
        <v>56</v>
      </c>
      <c r="E97" s="40" t="s">
        <v>638</v>
      </c>
      <c r="F97" s="40" t="s">
        <v>265</v>
      </c>
      <c r="G97" s="62" t="s">
        <v>555</v>
      </c>
      <c r="H97" s="37">
        <v>44927</v>
      </c>
      <c r="I97" s="25" t="s">
        <v>556</v>
      </c>
      <c r="J97" s="38">
        <v>19000</v>
      </c>
      <c r="K97" s="59">
        <f t="shared" si="6"/>
        <v>545.29999999999995</v>
      </c>
      <c r="L97" s="38"/>
      <c r="M97" s="38">
        <f t="shared" si="7"/>
        <v>577.6</v>
      </c>
      <c r="N97" s="38"/>
      <c r="O97" s="38">
        <f t="shared" si="8"/>
        <v>17877.100000000002</v>
      </c>
      <c r="P97"/>
      <c r="Q97"/>
      <c r="R97"/>
      <c r="S97"/>
    </row>
    <row r="98" spans="1:19" s="16" customFormat="1" ht="30" x14ac:dyDescent="0.25">
      <c r="A98" s="25">
        <v>90</v>
      </c>
      <c r="B98" s="40" t="s">
        <v>637</v>
      </c>
      <c r="C98" s="40" t="s">
        <v>636</v>
      </c>
      <c r="D98" s="62" t="s">
        <v>56</v>
      </c>
      <c r="E98" s="40" t="s">
        <v>630</v>
      </c>
      <c r="F98" s="40" t="s">
        <v>265</v>
      </c>
      <c r="G98" s="62" t="s">
        <v>555</v>
      </c>
      <c r="H98" s="37">
        <v>45139</v>
      </c>
      <c r="I98" s="25" t="s">
        <v>556</v>
      </c>
      <c r="J98" s="38">
        <v>19000</v>
      </c>
      <c r="K98" s="59">
        <f t="shared" si="6"/>
        <v>545.29999999999995</v>
      </c>
      <c r="L98" s="38"/>
      <c r="M98" s="38">
        <f t="shared" si="7"/>
        <v>577.6</v>
      </c>
      <c r="N98" s="38"/>
      <c r="O98" s="38">
        <f t="shared" si="8"/>
        <v>17877.100000000002</v>
      </c>
      <c r="P98"/>
      <c r="Q98"/>
      <c r="R98"/>
      <c r="S98"/>
    </row>
    <row r="99" spans="1:19" s="16" customFormat="1" ht="30" x14ac:dyDescent="0.25">
      <c r="A99" s="25">
        <v>91</v>
      </c>
      <c r="B99" s="40" t="s">
        <v>635</v>
      </c>
      <c r="C99" s="40" t="s">
        <v>634</v>
      </c>
      <c r="D99" s="62" t="s">
        <v>56</v>
      </c>
      <c r="E99" s="40" t="s">
        <v>630</v>
      </c>
      <c r="F99" s="40" t="s">
        <v>265</v>
      </c>
      <c r="G99" s="62" t="s">
        <v>555</v>
      </c>
      <c r="H99" s="37">
        <v>45139</v>
      </c>
      <c r="I99" s="25" t="s">
        <v>556</v>
      </c>
      <c r="J99" s="38">
        <v>30000</v>
      </c>
      <c r="K99" s="59">
        <f t="shared" si="6"/>
        <v>861</v>
      </c>
      <c r="L99" s="38"/>
      <c r="M99" s="38">
        <f t="shared" si="7"/>
        <v>912</v>
      </c>
      <c r="N99" s="38"/>
      <c r="O99" s="38">
        <f t="shared" si="8"/>
        <v>28227</v>
      </c>
      <c r="P99"/>
      <c r="Q99"/>
      <c r="R99"/>
      <c r="S99"/>
    </row>
    <row r="100" spans="1:19" s="16" customFormat="1" ht="30" x14ac:dyDescent="0.25">
      <c r="A100" s="25">
        <v>92</v>
      </c>
      <c r="B100" s="40" t="s">
        <v>632</v>
      </c>
      <c r="C100" s="40" t="s">
        <v>631</v>
      </c>
      <c r="D100" s="62" t="s">
        <v>56</v>
      </c>
      <c r="E100" s="40" t="s">
        <v>630</v>
      </c>
      <c r="F100" s="40" t="s">
        <v>265</v>
      </c>
      <c r="G100" s="62" t="s">
        <v>555</v>
      </c>
      <c r="H100" s="37">
        <v>45261</v>
      </c>
      <c r="I100" s="25" t="s">
        <v>556</v>
      </c>
      <c r="J100" s="38">
        <v>19000</v>
      </c>
      <c r="K100" s="59">
        <f t="shared" si="6"/>
        <v>545.29999999999995</v>
      </c>
      <c r="L100" s="38"/>
      <c r="M100" s="38">
        <f t="shared" si="7"/>
        <v>577.6</v>
      </c>
      <c r="N100" s="38"/>
      <c r="O100" s="38">
        <f t="shared" si="8"/>
        <v>17877.100000000002</v>
      </c>
      <c r="P100"/>
      <c r="Q100"/>
      <c r="R100"/>
      <c r="S100"/>
    </row>
    <row r="101" spans="1:19" s="16" customFormat="1" ht="30" x14ac:dyDescent="0.25">
      <c r="A101" s="25">
        <v>93</v>
      </c>
      <c r="B101" s="40" t="s">
        <v>1796</v>
      </c>
      <c r="C101" s="40" t="s">
        <v>1797</v>
      </c>
      <c r="D101" s="62" t="s">
        <v>56</v>
      </c>
      <c r="E101" s="40" t="s">
        <v>630</v>
      </c>
      <c r="F101" s="40" t="s">
        <v>265</v>
      </c>
      <c r="G101" s="62" t="s">
        <v>555</v>
      </c>
      <c r="H101" s="37">
        <v>45323</v>
      </c>
      <c r="I101" s="25" t="s">
        <v>556</v>
      </c>
      <c r="J101" s="38">
        <v>19000</v>
      </c>
      <c r="K101" s="59">
        <f t="shared" ref="K101" si="9">+J101*2.87%</f>
        <v>545.29999999999995</v>
      </c>
      <c r="L101" s="38"/>
      <c r="M101" s="38">
        <f t="shared" ref="M101" si="10">+J101*3.04%</f>
        <v>577.6</v>
      </c>
      <c r="N101" s="38"/>
      <c r="O101" s="38">
        <f t="shared" ref="O101" si="11">+J101-K101-L101-M101-N101</f>
        <v>17877.100000000002</v>
      </c>
      <c r="P101"/>
      <c r="Q101"/>
      <c r="R101"/>
      <c r="S101"/>
    </row>
    <row r="102" spans="1:19" s="16" customFormat="1" x14ac:dyDescent="0.25">
      <c r="A102" s="25">
        <v>94</v>
      </c>
      <c r="B102" s="18" t="s">
        <v>324</v>
      </c>
      <c r="C102" s="18" t="s">
        <v>422</v>
      </c>
      <c r="D102" s="19" t="s">
        <v>56</v>
      </c>
      <c r="E102" s="28" t="s">
        <v>504</v>
      </c>
      <c r="F102" s="23" t="s">
        <v>283</v>
      </c>
      <c r="G102" s="36" t="s">
        <v>280</v>
      </c>
      <c r="H102" s="37">
        <v>44927</v>
      </c>
      <c r="I102" s="37">
        <v>45108</v>
      </c>
      <c r="J102" s="38">
        <v>60000</v>
      </c>
      <c r="K102" s="45">
        <f t="shared" si="6"/>
        <v>1722</v>
      </c>
      <c r="L102" s="38">
        <v>3486.65</v>
      </c>
      <c r="M102" s="56">
        <f t="shared" si="7"/>
        <v>1824</v>
      </c>
      <c r="N102" s="38"/>
      <c r="O102" s="56">
        <f t="shared" si="8"/>
        <v>52967.35</v>
      </c>
    </row>
    <row r="103" spans="1:19" s="16" customFormat="1" x14ac:dyDescent="0.25">
      <c r="A103" s="25">
        <v>95</v>
      </c>
      <c r="B103" s="18" t="s">
        <v>325</v>
      </c>
      <c r="C103" s="18" t="s">
        <v>423</v>
      </c>
      <c r="D103" s="19" t="s">
        <v>56</v>
      </c>
      <c r="E103" s="21" t="s">
        <v>505</v>
      </c>
      <c r="F103" s="23" t="s">
        <v>259</v>
      </c>
      <c r="G103" s="36" t="s">
        <v>280</v>
      </c>
      <c r="H103" s="37">
        <v>44256</v>
      </c>
      <c r="I103" s="37">
        <v>45170</v>
      </c>
      <c r="J103" s="20">
        <v>15500</v>
      </c>
      <c r="K103" s="45">
        <f t="shared" si="6"/>
        <v>444.85</v>
      </c>
      <c r="L103" s="38">
        <v>0</v>
      </c>
      <c r="M103" s="56">
        <f t="shared" si="7"/>
        <v>471.2</v>
      </c>
      <c r="N103" s="38">
        <v>6185</v>
      </c>
      <c r="O103" s="56">
        <f t="shared" si="8"/>
        <v>8398.9499999999989</v>
      </c>
    </row>
    <row r="104" spans="1:19" s="16" customFormat="1" x14ac:dyDescent="0.25">
      <c r="A104" s="25">
        <v>96</v>
      </c>
      <c r="B104" s="40" t="s">
        <v>696</v>
      </c>
      <c r="C104" s="40" t="s">
        <v>695</v>
      </c>
      <c r="D104" s="62" t="s">
        <v>55</v>
      </c>
      <c r="E104" s="40" t="s">
        <v>669</v>
      </c>
      <c r="F104" s="40" t="s">
        <v>259</v>
      </c>
      <c r="G104" s="62" t="s">
        <v>555</v>
      </c>
      <c r="H104" s="37">
        <v>41918</v>
      </c>
      <c r="I104" s="25" t="s">
        <v>556</v>
      </c>
      <c r="J104" s="38">
        <v>21000</v>
      </c>
      <c r="K104" s="59">
        <f t="shared" si="6"/>
        <v>602.70000000000005</v>
      </c>
      <c r="L104" s="38">
        <v>0</v>
      </c>
      <c r="M104" s="38">
        <f t="shared" si="7"/>
        <v>638.4</v>
      </c>
      <c r="N104" s="38">
        <v>0</v>
      </c>
      <c r="O104" s="38">
        <f t="shared" si="8"/>
        <v>19758.899999999998</v>
      </c>
      <c r="P104"/>
      <c r="Q104"/>
      <c r="R104"/>
      <c r="S104"/>
    </row>
    <row r="105" spans="1:19" s="16" customFormat="1" x14ac:dyDescent="0.25">
      <c r="A105" s="25">
        <v>97</v>
      </c>
      <c r="B105" s="40" t="s">
        <v>694</v>
      </c>
      <c r="C105" s="40" t="s">
        <v>693</v>
      </c>
      <c r="D105" s="62" t="s">
        <v>56</v>
      </c>
      <c r="E105" s="40" t="s">
        <v>672</v>
      </c>
      <c r="F105" s="40" t="s">
        <v>259</v>
      </c>
      <c r="G105" s="62" t="s">
        <v>555</v>
      </c>
      <c r="H105" s="37">
        <v>40794</v>
      </c>
      <c r="I105" s="25" t="s">
        <v>556</v>
      </c>
      <c r="J105" s="38">
        <v>15500</v>
      </c>
      <c r="K105" s="59">
        <f t="shared" si="6"/>
        <v>444.85</v>
      </c>
      <c r="L105" s="38">
        <v>0</v>
      </c>
      <c r="M105" s="38">
        <f t="shared" si="7"/>
        <v>471.2</v>
      </c>
      <c r="N105" s="38">
        <v>3210.32</v>
      </c>
      <c r="O105" s="38">
        <f t="shared" si="8"/>
        <v>11373.63</v>
      </c>
      <c r="P105"/>
      <c r="Q105"/>
      <c r="R105"/>
      <c r="S105"/>
    </row>
    <row r="106" spans="1:19" s="16" customFormat="1" x14ac:dyDescent="0.25">
      <c r="A106" s="25">
        <v>98</v>
      </c>
      <c r="B106" s="40" t="s">
        <v>692</v>
      </c>
      <c r="C106" s="40" t="s">
        <v>691</v>
      </c>
      <c r="D106" s="62" t="s">
        <v>56</v>
      </c>
      <c r="E106" s="40" t="s">
        <v>672</v>
      </c>
      <c r="F106" s="40" t="s">
        <v>259</v>
      </c>
      <c r="G106" s="62" t="s">
        <v>555</v>
      </c>
      <c r="H106" s="37">
        <v>39644</v>
      </c>
      <c r="I106" s="25" t="s">
        <v>556</v>
      </c>
      <c r="J106" s="38">
        <v>15500</v>
      </c>
      <c r="K106" s="59">
        <f t="shared" si="6"/>
        <v>444.85</v>
      </c>
      <c r="L106" s="38">
        <v>0</v>
      </c>
      <c r="M106" s="38">
        <f t="shared" si="7"/>
        <v>471.2</v>
      </c>
      <c r="N106" s="38">
        <v>0</v>
      </c>
      <c r="O106" s="38">
        <f t="shared" si="8"/>
        <v>14583.949999999999</v>
      </c>
      <c r="P106"/>
      <c r="Q106"/>
      <c r="R106"/>
      <c r="S106"/>
    </row>
    <row r="107" spans="1:19" s="16" customFormat="1" x14ac:dyDescent="0.25">
      <c r="A107" s="25">
        <v>99</v>
      </c>
      <c r="B107" s="40" t="s">
        <v>690</v>
      </c>
      <c r="C107" s="40" t="s">
        <v>689</v>
      </c>
      <c r="D107" s="62" t="s">
        <v>56</v>
      </c>
      <c r="E107" s="40" t="s">
        <v>672</v>
      </c>
      <c r="F107" s="40" t="s">
        <v>259</v>
      </c>
      <c r="G107" s="62" t="s">
        <v>555</v>
      </c>
      <c r="H107" s="37">
        <v>39783</v>
      </c>
      <c r="I107" s="25" t="s">
        <v>556</v>
      </c>
      <c r="J107" s="38">
        <v>15500</v>
      </c>
      <c r="K107" s="59">
        <f t="shared" si="6"/>
        <v>444.85</v>
      </c>
      <c r="L107" s="38">
        <v>0</v>
      </c>
      <c r="M107" s="38">
        <f t="shared" si="7"/>
        <v>471.2</v>
      </c>
      <c r="N107" s="38">
        <v>0</v>
      </c>
      <c r="O107" s="38">
        <f t="shared" si="8"/>
        <v>14583.949999999999</v>
      </c>
      <c r="P107"/>
      <c r="Q107"/>
      <c r="R107"/>
      <c r="S107"/>
    </row>
    <row r="108" spans="1:19" s="16" customFormat="1" x14ac:dyDescent="0.25">
      <c r="A108" s="25">
        <v>100</v>
      </c>
      <c r="B108" s="40" t="s">
        <v>688</v>
      </c>
      <c r="C108" s="40" t="s">
        <v>687</v>
      </c>
      <c r="D108" s="62" t="s">
        <v>56</v>
      </c>
      <c r="E108" s="40" t="s">
        <v>672</v>
      </c>
      <c r="F108" s="40" t="s">
        <v>259</v>
      </c>
      <c r="G108" s="62" t="s">
        <v>555</v>
      </c>
      <c r="H108" s="37">
        <v>40391</v>
      </c>
      <c r="I108" s="25" t="s">
        <v>556</v>
      </c>
      <c r="J108" s="38">
        <v>15500</v>
      </c>
      <c r="K108" s="59">
        <f t="shared" si="6"/>
        <v>444.85</v>
      </c>
      <c r="L108" s="38">
        <v>0</v>
      </c>
      <c r="M108" s="38">
        <f t="shared" si="7"/>
        <v>471.2</v>
      </c>
      <c r="N108" s="38">
        <v>0</v>
      </c>
      <c r="O108" s="38">
        <f t="shared" si="8"/>
        <v>14583.949999999999</v>
      </c>
      <c r="P108"/>
      <c r="Q108"/>
      <c r="R108"/>
      <c r="S108"/>
    </row>
    <row r="109" spans="1:19" s="16" customFormat="1" x14ac:dyDescent="0.25">
      <c r="A109" s="25">
        <v>101</v>
      </c>
      <c r="B109" s="40" t="s">
        <v>686</v>
      </c>
      <c r="C109" s="40" t="s">
        <v>685</v>
      </c>
      <c r="D109" s="62" t="s">
        <v>56</v>
      </c>
      <c r="E109" s="40" t="s">
        <v>672</v>
      </c>
      <c r="F109" s="40" t="s">
        <v>259</v>
      </c>
      <c r="G109" s="62" t="s">
        <v>555</v>
      </c>
      <c r="H109" s="37">
        <v>42131</v>
      </c>
      <c r="I109" s="25" t="s">
        <v>556</v>
      </c>
      <c r="J109" s="38">
        <v>15500</v>
      </c>
      <c r="K109" s="59">
        <f t="shared" si="6"/>
        <v>444.85</v>
      </c>
      <c r="L109" s="38">
        <v>0</v>
      </c>
      <c r="M109" s="38">
        <f t="shared" si="7"/>
        <v>471.2</v>
      </c>
      <c r="N109" s="38">
        <v>12925.64</v>
      </c>
      <c r="O109" s="38">
        <f t="shared" si="8"/>
        <v>1658.3099999999995</v>
      </c>
      <c r="P109"/>
      <c r="Q109"/>
      <c r="R109"/>
      <c r="S109"/>
    </row>
    <row r="110" spans="1:19" s="16" customFormat="1" x14ac:dyDescent="0.25">
      <c r="A110" s="25">
        <v>102</v>
      </c>
      <c r="B110" s="40" t="s">
        <v>684</v>
      </c>
      <c r="C110" s="40" t="s">
        <v>683</v>
      </c>
      <c r="D110" s="62" t="s">
        <v>56</v>
      </c>
      <c r="E110" s="40" t="s">
        <v>672</v>
      </c>
      <c r="F110" s="40" t="s">
        <v>259</v>
      </c>
      <c r="G110" s="62" t="s">
        <v>555</v>
      </c>
      <c r="H110" s="37">
        <v>42430</v>
      </c>
      <c r="I110" s="25" t="s">
        <v>556</v>
      </c>
      <c r="J110" s="38">
        <v>15500</v>
      </c>
      <c r="K110" s="59">
        <f t="shared" si="6"/>
        <v>444.85</v>
      </c>
      <c r="L110" s="38">
        <v>0</v>
      </c>
      <c r="M110" s="38">
        <f t="shared" si="7"/>
        <v>471.2</v>
      </c>
      <c r="N110" s="38">
        <v>4945.6499999999996</v>
      </c>
      <c r="O110" s="38">
        <f t="shared" si="8"/>
        <v>9638.2999999999993</v>
      </c>
      <c r="P110"/>
      <c r="Q110"/>
      <c r="R110"/>
      <c r="S110"/>
    </row>
    <row r="111" spans="1:19" s="16" customFormat="1" x14ac:dyDescent="0.25">
      <c r="A111" s="25">
        <v>103</v>
      </c>
      <c r="B111" s="40" t="s">
        <v>682</v>
      </c>
      <c r="C111" s="40" t="s">
        <v>681</v>
      </c>
      <c r="D111" s="62" t="s">
        <v>56</v>
      </c>
      <c r="E111" s="40" t="s">
        <v>672</v>
      </c>
      <c r="F111" s="40" t="s">
        <v>259</v>
      </c>
      <c r="G111" s="62" t="s">
        <v>555</v>
      </c>
      <c r="H111" s="37">
        <v>43283</v>
      </c>
      <c r="I111" s="25" t="s">
        <v>556</v>
      </c>
      <c r="J111" s="38">
        <v>15500</v>
      </c>
      <c r="K111" s="59">
        <f t="shared" si="6"/>
        <v>444.85</v>
      </c>
      <c r="L111" s="38">
        <v>0</v>
      </c>
      <c r="M111" s="38">
        <f t="shared" si="7"/>
        <v>471.2</v>
      </c>
      <c r="N111" s="38">
        <v>0</v>
      </c>
      <c r="O111" s="38">
        <f t="shared" si="8"/>
        <v>14583.949999999999</v>
      </c>
      <c r="P111"/>
      <c r="Q111"/>
      <c r="R111"/>
      <c r="S111"/>
    </row>
    <row r="112" spans="1:19" s="16" customFormat="1" x14ac:dyDescent="0.25">
      <c r="A112" s="25">
        <v>104</v>
      </c>
      <c r="B112" s="40" t="s">
        <v>680</v>
      </c>
      <c r="C112" s="40" t="s">
        <v>679</v>
      </c>
      <c r="D112" s="62" t="s">
        <v>56</v>
      </c>
      <c r="E112" s="40" t="s">
        <v>672</v>
      </c>
      <c r="F112" s="40" t="s">
        <v>259</v>
      </c>
      <c r="G112" s="62" t="s">
        <v>555</v>
      </c>
      <c r="H112" s="37">
        <v>44075</v>
      </c>
      <c r="I112" s="25" t="s">
        <v>556</v>
      </c>
      <c r="J112" s="38">
        <v>15500</v>
      </c>
      <c r="K112" s="59">
        <f t="shared" si="6"/>
        <v>444.85</v>
      </c>
      <c r="L112" s="38">
        <v>0</v>
      </c>
      <c r="M112" s="38">
        <f t="shared" si="7"/>
        <v>471.2</v>
      </c>
      <c r="N112" s="38">
        <v>0</v>
      </c>
      <c r="O112" s="38">
        <f t="shared" si="8"/>
        <v>14583.949999999999</v>
      </c>
      <c r="P112"/>
      <c r="Q112"/>
      <c r="R112"/>
      <c r="S112"/>
    </row>
    <row r="113" spans="1:19" s="16" customFormat="1" x14ac:dyDescent="0.25">
      <c r="A113" s="25">
        <v>105</v>
      </c>
      <c r="B113" s="40" t="s">
        <v>678</v>
      </c>
      <c r="C113" s="40" t="s">
        <v>677</v>
      </c>
      <c r="D113" s="62" t="s">
        <v>56</v>
      </c>
      <c r="E113" s="40" t="s">
        <v>672</v>
      </c>
      <c r="F113" s="40" t="s">
        <v>259</v>
      </c>
      <c r="G113" s="62" t="s">
        <v>555</v>
      </c>
      <c r="H113" s="37">
        <v>39783</v>
      </c>
      <c r="I113" s="25" t="s">
        <v>556</v>
      </c>
      <c r="J113" s="38">
        <v>22800</v>
      </c>
      <c r="K113" s="59">
        <f t="shared" si="6"/>
        <v>654.36</v>
      </c>
      <c r="L113" s="38">
        <v>0</v>
      </c>
      <c r="M113" s="38">
        <f t="shared" si="7"/>
        <v>693.12</v>
      </c>
      <c r="N113" s="38">
        <v>0</v>
      </c>
      <c r="O113" s="38">
        <f t="shared" si="8"/>
        <v>21452.52</v>
      </c>
      <c r="P113"/>
      <c r="Q113"/>
      <c r="R113"/>
      <c r="S113"/>
    </row>
    <row r="114" spans="1:19" s="16" customFormat="1" x14ac:dyDescent="0.25">
      <c r="A114" s="25">
        <v>106</v>
      </c>
      <c r="B114" s="40" t="s">
        <v>676</v>
      </c>
      <c r="C114" s="40" t="s">
        <v>675</v>
      </c>
      <c r="D114" s="62" t="s">
        <v>56</v>
      </c>
      <c r="E114" s="40" t="s">
        <v>672</v>
      </c>
      <c r="F114" s="40" t="s">
        <v>259</v>
      </c>
      <c r="G114" s="62" t="s">
        <v>555</v>
      </c>
      <c r="H114" s="37">
        <v>44805</v>
      </c>
      <c r="I114" s="25" t="s">
        <v>556</v>
      </c>
      <c r="J114" s="38">
        <v>15500</v>
      </c>
      <c r="K114" s="59">
        <f t="shared" si="6"/>
        <v>444.85</v>
      </c>
      <c r="L114" s="38"/>
      <c r="M114" s="38">
        <f t="shared" si="7"/>
        <v>471.2</v>
      </c>
      <c r="N114" s="38"/>
      <c r="O114" s="38">
        <f t="shared" si="8"/>
        <v>14583.949999999999</v>
      </c>
      <c r="P114"/>
      <c r="Q114"/>
      <c r="R114"/>
      <c r="S114"/>
    </row>
    <row r="115" spans="1:19" s="16" customFormat="1" x14ac:dyDescent="0.25">
      <c r="A115" s="25">
        <v>107</v>
      </c>
      <c r="B115" s="40" t="s">
        <v>674</v>
      </c>
      <c r="C115" s="40" t="s">
        <v>673</v>
      </c>
      <c r="D115" s="62" t="s">
        <v>56</v>
      </c>
      <c r="E115" s="40" t="s">
        <v>672</v>
      </c>
      <c r="F115" s="40" t="s">
        <v>259</v>
      </c>
      <c r="G115" s="62" t="s">
        <v>555</v>
      </c>
      <c r="H115" s="37">
        <v>44927</v>
      </c>
      <c r="I115" s="25" t="s">
        <v>556</v>
      </c>
      <c r="J115" s="38">
        <v>15500</v>
      </c>
      <c r="K115" s="59">
        <f t="shared" si="6"/>
        <v>444.85</v>
      </c>
      <c r="L115" s="38"/>
      <c r="M115" s="38">
        <f t="shared" si="7"/>
        <v>471.2</v>
      </c>
      <c r="N115" s="38"/>
      <c r="O115" s="38">
        <f t="shared" si="8"/>
        <v>14583.949999999999</v>
      </c>
      <c r="P115"/>
      <c r="Q115"/>
      <c r="R115"/>
      <c r="S115"/>
    </row>
    <row r="116" spans="1:19" s="16" customFormat="1" x14ac:dyDescent="0.25">
      <c r="A116" s="25">
        <v>108</v>
      </c>
      <c r="B116" s="40" t="s">
        <v>671</v>
      </c>
      <c r="C116" s="40" t="s">
        <v>670</v>
      </c>
      <c r="D116" s="62" t="s">
        <v>56</v>
      </c>
      <c r="E116" s="40" t="s">
        <v>669</v>
      </c>
      <c r="F116" s="40" t="s">
        <v>259</v>
      </c>
      <c r="G116" s="62" t="s">
        <v>555</v>
      </c>
      <c r="H116" s="37">
        <v>45200</v>
      </c>
      <c r="I116" s="25" t="s">
        <v>556</v>
      </c>
      <c r="J116" s="38">
        <v>15500</v>
      </c>
      <c r="K116" s="59">
        <f t="shared" si="6"/>
        <v>444.85</v>
      </c>
      <c r="L116" s="38"/>
      <c r="M116" s="38">
        <f t="shared" si="7"/>
        <v>471.2</v>
      </c>
      <c r="N116" s="38"/>
      <c r="O116" s="38">
        <f t="shared" si="8"/>
        <v>14583.949999999999</v>
      </c>
      <c r="P116"/>
      <c r="Q116"/>
      <c r="R116"/>
      <c r="S116"/>
    </row>
    <row r="117" spans="1:19" s="16" customFormat="1" x14ac:dyDescent="0.25">
      <c r="A117" s="25">
        <v>109</v>
      </c>
      <c r="B117" s="40" t="s">
        <v>668</v>
      </c>
      <c r="C117" s="40" t="s">
        <v>667</v>
      </c>
      <c r="D117" s="62" t="s">
        <v>56</v>
      </c>
      <c r="E117" s="40" t="s">
        <v>666</v>
      </c>
      <c r="F117" s="40" t="s">
        <v>259</v>
      </c>
      <c r="G117" s="62" t="s">
        <v>555</v>
      </c>
      <c r="H117" s="37">
        <v>45231</v>
      </c>
      <c r="I117" s="25" t="s">
        <v>556</v>
      </c>
      <c r="J117" s="38">
        <v>15500</v>
      </c>
      <c r="K117" s="59">
        <f t="shared" si="6"/>
        <v>444.85</v>
      </c>
      <c r="L117" s="38"/>
      <c r="M117" s="38">
        <f t="shared" si="7"/>
        <v>471.2</v>
      </c>
      <c r="N117" s="38"/>
      <c r="O117" s="38">
        <f t="shared" si="8"/>
        <v>14583.949999999999</v>
      </c>
      <c r="P117"/>
      <c r="Q117"/>
      <c r="R117"/>
      <c r="S117"/>
    </row>
    <row r="118" spans="1:19" s="16" customFormat="1" x14ac:dyDescent="0.25">
      <c r="A118" s="25">
        <v>110</v>
      </c>
      <c r="B118" s="18" t="s">
        <v>326</v>
      </c>
      <c r="C118" s="18" t="s">
        <v>424</v>
      </c>
      <c r="D118" s="19" t="s">
        <v>56</v>
      </c>
      <c r="E118" s="21" t="s">
        <v>505</v>
      </c>
      <c r="F118" s="23" t="s">
        <v>259</v>
      </c>
      <c r="G118" s="36" t="s">
        <v>280</v>
      </c>
      <c r="H118" s="37">
        <v>44440</v>
      </c>
      <c r="I118" s="37">
        <v>45170</v>
      </c>
      <c r="J118" s="20">
        <v>15500</v>
      </c>
      <c r="K118" s="45">
        <f t="shared" si="6"/>
        <v>444.85</v>
      </c>
      <c r="L118" s="38">
        <v>0</v>
      </c>
      <c r="M118" s="56">
        <f t="shared" si="7"/>
        <v>471.2</v>
      </c>
      <c r="N118" s="38">
        <v>0</v>
      </c>
      <c r="O118" s="56">
        <f t="shared" si="8"/>
        <v>14583.949999999999</v>
      </c>
    </row>
    <row r="119" spans="1:19" s="16" customFormat="1" x14ac:dyDescent="0.25">
      <c r="A119" s="25">
        <v>111</v>
      </c>
      <c r="B119" s="18" t="s">
        <v>327</v>
      </c>
      <c r="C119" s="18" t="s">
        <v>425</v>
      </c>
      <c r="D119" s="19" t="s">
        <v>56</v>
      </c>
      <c r="E119" s="21" t="s">
        <v>505</v>
      </c>
      <c r="F119" s="23" t="s">
        <v>277</v>
      </c>
      <c r="G119" s="36" t="s">
        <v>280</v>
      </c>
      <c r="H119" s="37">
        <v>44470</v>
      </c>
      <c r="I119" s="37">
        <v>45200</v>
      </c>
      <c r="J119" s="20">
        <v>14300</v>
      </c>
      <c r="K119" s="45">
        <f t="shared" si="6"/>
        <v>410.41</v>
      </c>
      <c r="L119" s="38">
        <v>0</v>
      </c>
      <c r="M119" s="56">
        <f t="shared" si="7"/>
        <v>434.72</v>
      </c>
      <c r="N119" s="38">
        <v>0</v>
      </c>
      <c r="O119" s="56">
        <f t="shared" si="8"/>
        <v>13454.87</v>
      </c>
    </row>
    <row r="120" spans="1:19" s="16" customFormat="1" x14ac:dyDescent="0.25">
      <c r="A120" s="25">
        <v>112</v>
      </c>
      <c r="B120" s="40" t="s">
        <v>788</v>
      </c>
      <c r="C120" s="40" t="s">
        <v>426</v>
      </c>
      <c r="D120" s="62" t="s">
        <v>56</v>
      </c>
      <c r="E120" s="40" t="s">
        <v>771</v>
      </c>
      <c r="F120" s="40" t="s">
        <v>277</v>
      </c>
      <c r="G120" s="62" t="s">
        <v>555</v>
      </c>
      <c r="H120" s="37">
        <v>40238</v>
      </c>
      <c r="I120" s="25" t="s">
        <v>787</v>
      </c>
      <c r="J120" s="38">
        <v>14300</v>
      </c>
      <c r="K120" s="59">
        <f t="shared" si="6"/>
        <v>410.41</v>
      </c>
      <c r="L120" s="38">
        <v>0</v>
      </c>
      <c r="M120" s="38">
        <f t="shared" si="7"/>
        <v>434.72</v>
      </c>
      <c r="N120" s="38">
        <v>1100</v>
      </c>
      <c r="O120" s="38">
        <f t="shared" si="8"/>
        <v>12354.87</v>
      </c>
      <c r="P120"/>
      <c r="Q120"/>
      <c r="R120"/>
      <c r="S120"/>
    </row>
    <row r="121" spans="1:19" s="16" customFormat="1" x14ac:dyDescent="0.25">
      <c r="A121" s="25">
        <v>113</v>
      </c>
      <c r="B121" s="40" t="s">
        <v>786</v>
      </c>
      <c r="C121" s="40" t="s">
        <v>785</v>
      </c>
      <c r="D121" s="62" t="s">
        <v>56</v>
      </c>
      <c r="E121" s="40" t="s">
        <v>771</v>
      </c>
      <c r="F121" s="40" t="s">
        <v>277</v>
      </c>
      <c r="G121" s="62" t="s">
        <v>555</v>
      </c>
      <c r="H121" s="37">
        <v>43283</v>
      </c>
      <c r="I121" s="25" t="s">
        <v>556</v>
      </c>
      <c r="J121" s="38">
        <v>16900</v>
      </c>
      <c r="K121" s="59">
        <f t="shared" si="6"/>
        <v>485.03</v>
      </c>
      <c r="L121" s="38">
        <v>0</v>
      </c>
      <c r="M121" s="38">
        <f t="shared" si="7"/>
        <v>513.76</v>
      </c>
      <c r="N121" s="38">
        <v>6345.18</v>
      </c>
      <c r="O121" s="38">
        <f t="shared" si="8"/>
        <v>9556.0300000000007</v>
      </c>
      <c r="P121"/>
      <c r="Q121"/>
      <c r="R121"/>
      <c r="S121"/>
    </row>
    <row r="122" spans="1:19" s="16" customFormat="1" x14ac:dyDescent="0.25">
      <c r="A122" s="25">
        <v>114</v>
      </c>
      <c r="B122" s="40" t="s">
        <v>784</v>
      </c>
      <c r="C122" s="40" t="s">
        <v>783</v>
      </c>
      <c r="D122" s="62" t="s">
        <v>56</v>
      </c>
      <c r="E122" s="40" t="s">
        <v>771</v>
      </c>
      <c r="F122" s="40" t="s">
        <v>277</v>
      </c>
      <c r="G122" s="62" t="s">
        <v>555</v>
      </c>
      <c r="H122" s="37">
        <v>40452</v>
      </c>
      <c r="I122" s="25" t="s">
        <v>556</v>
      </c>
      <c r="J122" s="38">
        <v>21000</v>
      </c>
      <c r="K122" s="59">
        <f t="shared" si="6"/>
        <v>602.70000000000005</v>
      </c>
      <c r="L122" s="38">
        <v>0</v>
      </c>
      <c r="M122" s="38">
        <f t="shared" si="7"/>
        <v>638.4</v>
      </c>
      <c r="N122" s="38">
        <v>0</v>
      </c>
      <c r="O122" s="38">
        <f t="shared" si="8"/>
        <v>19758.899999999998</v>
      </c>
      <c r="P122"/>
      <c r="Q122"/>
      <c r="R122"/>
      <c r="S122"/>
    </row>
    <row r="123" spans="1:19" s="16" customFormat="1" x14ac:dyDescent="0.25">
      <c r="A123" s="25">
        <v>115</v>
      </c>
      <c r="B123" s="40" t="s">
        <v>782</v>
      </c>
      <c r="C123" s="40" t="s">
        <v>781</v>
      </c>
      <c r="D123" s="62" t="s">
        <v>56</v>
      </c>
      <c r="E123" s="40" t="s">
        <v>771</v>
      </c>
      <c r="F123" s="40" t="s">
        <v>277</v>
      </c>
      <c r="G123" s="62" t="s">
        <v>555</v>
      </c>
      <c r="H123" s="37">
        <v>40959</v>
      </c>
      <c r="I123" s="25" t="s">
        <v>556</v>
      </c>
      <c r="J123" s="38">
        <v>14300</v>
      </c>
      <c r="K123" s="59">
        <f t="shared" si="6"/>
        <v>410.41</v>
      </c>
      <c r="L123" s="38">
        <v>0</v>
      </c>
      <c r="M123" s="38">
        <f t="shared" si="7"/>
        <v>434.72</v>
      </c>
      <c r="N123" s="38">
        <v>3495</v>
      </c>
      <c r="O123" s="38">
        <f t="shared" si="8"/>
        <v>9959.8700000000008</v>
      </c>
      <c r="P123"/>
      <c r="Q123"/>
      <c r="R123"/>
      <c r="S123"/>
    </row>
    <row r="124" spans="1:19" s="16" customFormat="1" x14ac:dyDescent="0.25">
      <c r="A124" s="25">
        <v>116</v>
      </c>
      <c r="B124" s="40" t="s">
        <v>780</v>
      </c>
      <c r="C124" s="40" t="s">
        <v>779</v>
      </c>
      <c r="D124" s="62" t="s">
        <v>56</v>
      </c>
      <c r="E124" s="40" t="s">
        <v>771</v>
      </c>
      <c r="F124" s="40" t="s">
        <v>277</v>
      </c>
      <c r="G124" s="62" t="s">
        <v>555</v>
      </c>
      <c r="H124" s="37">
        <v>43344</v>
      </c>
      <c r="I124" s="25" t="s">
        <v>556</v>
      </c>
      <c r="J124" s="38">
        <v>15500</v>
      </c>
      <c r="K124" s="59">
        <f t="shared" si="6"/>
        <v>444.85</v>
      </c>
      <c r="L124" s="38">
        <v>0</v>
      </c>
      <c r="M124" s="38">
        <f t="shared" si="7"/>
        <v>471.2</v>
      </c>
      <c r="N124" s="38">
        <v>2025</v>
      </c>
      <c r="O124" s="38">
        <f t="shared" si="8"/>
        <v>12558.949999999999</v>
      </c>
      <c r="P124"/>
      <c r="Q124"/>
      <c r="R124"/>
      <c r="S124"/>
    </row>
    <row r="125" spans="1:19" s="16" customFormat="1" x14ac:dyDescent="0.25">
      <c r="A125" s="25">
        <v>117</v>
      </c>
      <c r="B125" s="40" t="s">
        <v>778</v>
      </c>
      <c r="C125" s="40" t="s">
        <v>777</v>
      </c>
      <c r="D125" s="62" t="s">
        <v>55</v>
      </c>
      <c r="E125" s="40" t="s">
        <v>771</v>
      </c>
      <c r="F125" s="40" t="s">
        <v>277</v>
      </c>
      <c r="G125" s="62" t="s">
        <v>555</v>
      </c>
      <c r="H125" s="43">
        <v>43739</v>
      </c>
      <c r="I125" s="25" t="s">
        <v>556</v>
      </c>
      <c r="J125" s="38">
        <v>14300</v>
      </c>
      <c r="K125" s="59">
        <f t="shared" si="6"/>
        <v>410.41</v>
      </c>
      <c r="L125" s="38">
        <v>0</v>
      </c>
      <c r="M125" s="38">
        <f t="shared" si="7"/>
        <v>434.72</v>
      </c>
      <c r="N125" s="38">
        <v>4403.3100000000004</v>
      </c>
      <c r="O125" s="38">
        <f t="shared" si="8"/>
        <v>9051.5600000000013</v>
      </c>
      <c r="P125"/>
      <c r="Q125"/>
      <c r="R125"/>
      <c r="S125"/>
    </row>
    <row r="126" spans="1:19" s="16" customFormat="1" x14ac:dyDescent="0.25">
      <c r="A126" s="25">
        <v>118</v>
      </c>
      <c r="B126" s="40" t="s">
        <v>383</v>
      </c>
      <c r="C126" s="40" t="s">
        <v>776</v>
      </c>
      <c r="D126" s="62" t="s">
        <v>55</v>
      </c>
      <c r="E126" s="40" t="s">
        <v>771</v>
      </c>
      <c r="F126" s="40" t="s">
        <v>277</v>
      </c>
      <c r="G126" s="62" t="s">
        <v>555</v>
      </c>
      <c r="H126" s="43">
        <v>43739</v>
      </c>
      <c r="I126" s="25" t="s">
        <v>556</v>
      </c>
      <c r="J126" s="38">
        <v>14300</v>
      </c>
      <c r="K126" s="59">
        <f t="shared" si="6"/>
        <v>410.41</v>
      </c>
      <c r="L126" s="38">
        <v>0</v>
      </c>
      <c r="M126" s="38">
        <f t="shared" si="7"/>
        <v>434.72</v>
      </c>
      <c r="N126" s="38">
        <v>0</v>
      </c>
      <c r="O126" s="38">
        <f t="shared" si="8"/>
        <v>13454.87</v>
      </c>
      <c r="P126"/>
      <c r="Q126"/>
      <c r="R126"/>
      <c r="S126"/>
    </row>
    <row r="127" spans="1:19" s="16" customFormat="1" x14ac:dyDescent="0.25">
      <c r="A127" s="25">
        <v>119</v>
      </c>
      <c r="B127" s="40" t="s">
        <v>775</v>
      </c>
      <c r="C127" s="40" t="s">
        <v>774</v>
      </c>
      <c r="D127" s="62" t="s">
        <v>55</v>
      </c>
      <c r="E127" s="40" t="s">
        <v>771</v>
      </c>
      <c r="F127" s="40" t="s">
        <v>277</v>
      </c>
      <c r="G127" s="62" t="s">
        <v>555</v>
      </c>
      <c r="H127" s="37">
        <v>44013</v>
      </c>
      <c r="I127" s="25" t="s">
        <v>556</v>
      </c>
      <c r="J127" s="38">
        <v>14300</v>
      </c>
      <c r="K127" s="59">
        <f t="shared" si="6"/>
        <v>410.41</v>
      </c>
      <c r="L127" s="38">
        <v>0</v>
      </c>
      <c r="M127" s="38">
        <f t="shared" si="7"/>
        <v>434.72</v>
      </c>
      <c r="N127" s="38">
        <v>6345.24</v>
      </c>
      <c r="O127" s="38">
        <f t="shared" si="8"/>
        <v>7109.630000000001</v>
      </c>
      <c r="P127"/>
      <c r="Q127"/>
      <c r="R127"/>
      <c r="S127"/>
    </row>
    <row r="128" spans="1:19" s="16" customFormat="1" x14ac:dyDescent="0.25">
      <c r="A128" s="25">
        <v>120</v>
      </c>
      <c r="B128" s="40" t="s">
        <v>773</v>
      </c>
      <c r="C128" s="40" t="s">
        <v>772</v>
      </c>
      <c r="D128" s="62" t="s">
        <v>55</v>
      </c>
      <c r="E128" s="40" t="s">
        <v>771</v>
      </c>
      <c r="F128" s="40" t="s">
        <v>277</v>
      </c>
      <c r="G128" s="62" t="s">
        <v>555</v>
      </c>
      <c r="H128" s="37">
        <v>44805</v>
      </c>
      <c r="I128" s="25" t="s">
        <v>556</v>
      </c>
      <c r="J128" s="38">
        <v>14300</v>
      </c>
      <c r="K128" s="59">
        <f t="shared" si="6"/>
        <v>410.41</v>
      </c>
      <c r="L128" s="38"/>
      <c r="M128" s="38">
        <f t="shared" si="7"/>
        <v>434.72</v>
      </c>
      <c r="N128" s="38">
        <v>7715.18</v>
      </c>
      <c r="O128" s="38">
        <f t="shared" si="8"/>
        <v>5739.6900000000005</v>
      </c>
      <c r="P128"/>
      <c r="Q128"/>
      <c r="R128"/>
      <c r="S128"/>
    </row>
    <row r="129" spans="1:19" s="16" customFormat="1" x14ac:dyDescent="0.25">
      <c r="A129" s="25">
        <v>121</v>
      </c>
      <c r="B129" s="40" t="s">
        <v>770</v>
      </c>
      <c r="C129" s="40" t="s">
        <v>769</v>
      </c>
      <c r="D129" s="62" t="s">
        <v>55</v>
      </c>
      <c r="E129" s="40" t="s">
        <v>768</v>
      </c>
      <c r="F129" s="40" t="s">
        <v>277</v>
      </c>
      <c r="G129" s="62" t="s">
        <v>555</v>
      </c>
      <c r="H129" s="37">
        <v>44835</v>
      </c>
      <c r="I129" s="25" t="s">
        <v>556</v>
      </c>
      <c r="J129" s="38">
        <v>14300</v>
      </c>
      <c r="K129" s="59">
        <f t="shared" si="6"/>
        <v>410.41</v>
      </c>
      <c r="L129" s="38"/>
      <c r="M129" s="38">
        <f t="shared" si="7"/>
        <v>434.72</v>
      </c>
      <c r="N129" s="58">
        <v>0</v>
      </c>
      <c r="O129" s="38">
        <f t="shared" si="8"/>
        <v>13454.87</v>
      </c>
      <c r="P129"/>
      <c r="Q129"/>
      <c r="R129"/>
      <c r="S129"/>
    </row>
    <row r="130" spans="1:19" s="16" customFormat="1" x14ac:dyDescent="0.25">
      <c r="A130" s="25">
        <v>122</v>
      </c>
      <c r="B130" s="40" t="s">
        <v>767</v>
      </c>
      <c r="C130" s="40" t="s">
        <v>766</v>
      </c>
      <c r="D130" s="62" t="s">
        <v>56</v>
      </c>
      <c r="E130" s="40" t="s">
        <v>248</v>
      </c>
      <c r="F130" s="40" t="s">
        <v>270</v>
      </c>
      <c r="G130" s="62" t="s">
        <v>555</v>
      </c>
      <c r="H130" s="37">
        <v>44593</v>
      </c>
      <c r="I130" s="25" t="s">
        <v>556</v>
      </c>
      <c r="J130" s="38">
        <v>14300</v>
      </c>
      <c r="K130" s="59">
        <f t="shared" si="6"/>
        <v>410.41</v>
      </c>
      <c r="L130" s="38">
        <v>0</v>
      </c>
      <c r="M130" s="38">
        <f t="shared" si="7"/>
        <v>434.72</v>
      </c>
      <c r="N130" s="38">
        <v>8275.09</v>
      </c>
      <c r="O130" s="38">
        <f t="shared" si="8"/>
        <v>5179.7800000000007</v>
      </c>
      <c r="P130"/>
      <c r="Q130"/>
      <c r="R130"/>
      <c r="S130"/>
    </row>
    <row r="131" spans="1:19" s="16" customFormat="1" x14ac:dyDescent="0.25">
      <c r="A131" s="25">
        <v>123</v>
      </c>
      <c r="B131" s="40" t="s">
        <v>765</v>
      </c>
      <c r="C131" s="40" t="s">
        <v>764</v>
      </c>
      <c r="D131" s="62" t="s">
        <v>55</v>
      </c>
      <c r="E131" s="40" t="s">
        <v>248</v>
      </c>
      <c r="F131" s="40" t="s">
        <v>270</v>
      </c>
      <c r="G131" s="62" t="s">
        <v>555</v>
      </c>
      <c r="H131" s="37">
        <v>44470</v>
      </c>
      <c r="I131" s="25" t="s">
        <v>556</v>
      </c>
      <c r="J131" s="38">
        <v>14300</v>
      </c>
      <c r="K131" s="59">
        <f t="shared" si="6"/>
        <v>410.41</v>
      </c>
      <c r="L131" s="38">
        <v>0</v>
      </c>
      <c r="M131" s="38">
        <f t="shared" si="7"/>
        <v>434.72</v>
      </c>
      <c r="N131" s="38">
        <v>5041.9399999999996</v>
      </c>
      <c r="O131" s="38">
        <f t="shared" si="8"/>
        <v>8412.93</v>
      </c>
      <c r="P131"/>
      <c r="Q131"/>
      <c r="R131"/>
      <c r="S131"/>
    </row>
    <row r="132" spans="1:19" s="16" customFormat="1" x14ac:dyDescent="0.25">
      <c r="A132" s="25">
        <v>124</v>
      </c>
      <c r="B132" s="40" t="s">
        <v>763</v>
      </c>
      <c r="C132" s="40" t="s">
        <v>762</v>
      </c>
      <c r="D132" s="62" t="s">
        <v>56</v>
      </c>
      <c r="E132" s="40" t="s">
        <v>248</v>
      </c>
      <c r="F132" s="40" t="s">
        <v>270</v>
      </c>
      <c r="G132" s="62" t="s">
        <v>555</v>
      </c>
      <c r="H132" s="37">
        <v>44896</v>
      </c>
      <c r="I132" s="25" t="s">
        <v>556</v>
      </c>
      <c r="J132" s="38">
        <v>14300</v>
      </c>
      <c r="K132" s="59">
        <f t="shared" si="6"/>
        <v>410.41</v>
      </c>
      <c r="L132" s="38">
        <v>0</v>
      </c>
      <c r="M132" s="38">
        <f t="shared" si="7"/>
        <v>434.72</v>
      </c>
      <c r="N132" s="38">
        <v>0</v>
      </c>
      <c r="O132" s="38">
        <f t="shared" si="8"/>
        <v>13454.87</v>
      </c>
      <c r="P132"/>
      <c r="Q132"/>
      <c r="R132"/>
      <c r="S132"/>
    </row>
    <row r="133" spans="1:19" s="16" customFormat="1" x14ac:dyDescent="0.25">
      <c r="A133" s="25">
        <v>125</v>
      </c>
      <c r="B133" s="40" t="s">
        <v>761</v>
      </c>
      <c r="C133" s="40" t="s">
        <v>473</v>
      </c>
      <c r="D133" s="62" t="s">
        <v>56</v>
      </c>
      <c r="E133" s="40" t="s">
        <v>248</v>
      </c>
      <c r="F133" s="40" t="s">
        <v>270</v>
      </c>
      <c r="G133" s="62" t="s">
        <v>555</v>
      </c>
      <c r="H133" s="37">
        <v>44896</v>
      </c>
      <c r="I133" s="25" t="s">
        <v>556</v>
      </c>
      <c r="J133" s="38">
        <v>14300</v>
      </c>
      <c r="K133" s="59">
        <f t="shared" si="6"/>
        <v>410.41</v>
      </c>
      <c r="L133" s="38">
        <v>0</v>
      </c>
      <c r="M133" s="38">
        <f t="shared" si="7"/>
        <v>434.72</v>
      </c>
      <c r="N133" s="38">
        <v>0</v>
      </c>
      <c r="O133" s="38">
        <f t="shared" si="8"/>
        <v>13454.87</v>
      </c>
      <c r="P133"/>
      <c r="Q133"/>
      <c r="R133"/>
      <c r="S133"/>
    </row>
    <row r="134" spans="1:19" s="16" customFormat="1" x14ac:dyDescent="0.25">
      <c r="A134" s="25">
        <v>126</v>
      </c>
      <c r="B134" s="40" t="s">
        <v>760</v>
      </c>
      <c r="C134" s="40" t="s">
        <v>759</v>
      </c>
      <c r="D134" s="62" t="s">
        <v>56</v>
      </c>
      <c r="E134" s="40" t="s">
        <v>248</v>
      </c>
      <c r="F134" s="40" t="s">
        <v>270</v>
      </c>
      <c r="G134" s="62" t="s">
        <v>555</v>
      </c>
      <c r="H134" s="37">
        <v>44896</v>
      </c>
      <c r="I134" s="25" t="s">
        <v>556</v>
      </c>
      <c r="J134" s="38">
        <v>14300</v>
      </c>
      <c r="K134" s="59">
        <f t="shared" si="6"/>
        <v>410.41</v>
      </c>
      <c r="L134" s="38">
        <v>0</v>
      </c>
      <c r="M134" s="38">
        <f t="shared" si="7"/>
        <v>434.72</v>
      </c>
      <c r="N134" s="38">
        <v>1499.73</v>
      </c>
      <c r="O134" s="38">
        <f t="shared" si="8"/>
        <v>11955.140000000001</v>
      </c>
      <c r="P134"/>
      <c r="Q134"/>
      <c r="R134"/>
      <c r="S134"/>
    </row>
    <row r="135" spans="1:19" s="16" customFormat="1" x14ac:dyDescent="0.25">
      <c r="A135" s="25">
        <v>127</v>
      </c>
      <c r="B135" s="40" t="s">
        <v>351</v>
      </c>
      <c r="C135" s="40" t="s">
        <v>758</v>
      </c>
      <c r="D135" s="62" t="s">
        <v>56</v>
      </c>
      <c r="E135" s="40" t="s">
        <v>248</v>
      </c>
      <c r="F135" s="40" t="s">
        <v>270</v>
      </c>
      <c r="G135" s="62" t="s">
        <v>555</v>
      </c>
      <c r="H135" s="37">
        <v>44896</v>
      </c>
      <c r="I135" s="25" t="s">
        <v>556</v>
      </c>
      <c r="J135" s="38">
        <v>14300</v>
      </c>
      <c r="K135" s="59">
        <f t="shared" ref="K135:K198" si="12">+J135*2.87%</f>
        <v>410.41</v>
      </c>
      <c r="L135" s="38"/>
      <c r="M135" s="38">
        <f t="shared" ref="M135:M198" si="13">+J135*3.04%</f>
        <v>434.72</v>
      </c>
      <c r="N135" s="38">
        <v>7740</v>
      </c>
      <c r="O135" s="38">
        <f t="shared" ref="O135:O198" si="14">+J135-K135-L135-M135-N135</f>
        <v>5714.8700000000008</v>
      </c>
      <c r="P135"/>
      <c r="Q135"/>
      <c r="R135"/>
      <c r="S135"/>
    </row>
    <row r="136" spans="1:19" s="16" customFormat="1" x14ac:dyDescent="0.25">
      <c r="A136" s="25">
        <v>128</v>
      </c>
      <c r="B136" s="40" t="s">
        <v>757</v>
      </c>
      <c r="C136" s="40" t="s">
        <v>756</v>
      </c>
      <c r="D136" s="62" t="s">
        <v>55</v>
      </c>
      <c r="E136" s="40" t="s">
        <v>248</v>
      </c>
      <c r="F136" s="40" t="s">
        <v>270</v>
      </c>
      <c r="G136" s="62" t="s">
        <v>555</v>
      </c>
      <c r="H136" s="37">
        <v>44927</v>
      </c>
      <c r="I136" s="25" t="s">
        <v>556</v>
      </c>
      <c r="J136" s="38">
        <v>14300</v>
      </c>
      <c r="K136" s="59">
        <f t="shared" si="12"/>
        <v>410.41</v>
      </c>
      <c r="L136" s="38"/>
      <c r="M136" s="38">
        <f t="shared" si="13"/>
        <v>434.72</v>
      </c>
      <c r="N136" s="38"/>
      <c r="O136" s="38">
        <f t="shared" si="14"/>
        <v>13454.87</v>
      </c>
      <c r="P136"/>
      <c r="Q136"/>
      <c r="R136"/>
      <c r="S136"/>
    </row>
    <row r="137" spans="1:19" s="16" customFormat="1" x14ac:dyDescent="0.25">
      <c r="A137" s="25">
        <v>129</v>
      </c>
      <c r="B137" s="18" t="s">
        <v>328</v>
      </c>
      <c r="C137" s="18" t="s">
        <v>426</v>
      </c>
      <c r="D137" s="19" t="s">
        <v>56</v>
      </c>
      <c r="E137" s="21" t="s">
        <v>248</v>
      </c>
      <c r="F137" s="23" t="s">
        <v>270</v>
      </c>
      <c r="G137" s="36" t="s">
        <v>280</v>
      </c>
      <c r="H137" s="41">
        <v>44317</v>
      </c>
      <c r="I137" s="41">
        <v>45047</v>
      </c>
      <c r="J137" s="20">
        <v>14300</v>
      </c>
      <c r="K137" s="45">
        <f t="shared" si="12"/>
        <v>410.41</v>
      </c>
      <c r="L137" s="38">
        <v>0</v>
      </c>
      <c r="M137" s="56">
        <f t="shared" si="13"/>
        <v>434.72</v>
      </c>
      <c r="N137" s="38"/>
      <c r="O137" s="56">
        <f t="shared" si="14"/>
        <v>13454.87</v>
      </c>
    </row>
    <row r="138" spans="1:19" s="16" customFormat="1" x14ac:dyDescent="0.25">
      <c r="A138" s="25">
        <v>130</v>
      </c>
      <c r="B138" s="18" t="s">
        <v>329</v>
      </c>
      <c r="C138" s="18" t="s">
        <v>427</v>
      </c>
      <c r="D138" s="19" t="s">
        <v>56</v>
      </c>
      <c r="E138" s="21" t="s">
        <v>248</v>
      </c>
      <c r="F138" s="23" t="s">
        <v>270</v>
      </c>
      <c r="G138" s="36" t="s">
        <v>280</v>
      </c>
      <c r="H138" s="37">
        <v>44256</v>
      </c>
      <c r="I138" s="37">
        <v>45170</v>
      </c>
      <c r="J138" s="20">
        <v>14300</v>
      </c>
      <c r="K138" s="45">
        <f t="shared" si="12"/>
        <v>410.41</v>
      </c>
      <c r="L138" s="38">
        <v>0</v>
      </c>
      <c r="M138" s="56">
        <f t="shared" si="13"/>
        <v>434.72</v>
      </c>
      <c r="N138" s="38">
        <v>0</v>
      </c>
      <c r="O138" s="56">
        <f t="shared" si="14"/>
        <v>13454.87</v>
      </c>
    </row>
    <row r="139" spans="1:19" s="16" customFormat="1" x14ac:dyDescent="0.25">
      <c r="A139" s="25">
        <v>131</v>
      </c>
      <c r="B139" s="18" t="s">
        <v>330</v>
      </c>
      <c r="C139" s="18" t="s">
        <v>428</v>
      </c>
      <c r="D139" s="19" t="s">
        <v>56</v>
      </c>
      <c r="E139" s="21" t="s">
        <v>248</v>
      </c>
      <c r="F139" s="23" t="s">
        <v>270</v>
      </c>
      <c r="G139" s="36" t="s">
        <v>280</v>
      </c>
      <c r="H139" s="37">
        <v>44256</v>
      </c>
      <c r="I139" s="37">
        <v>45170</v>
      </c>
      <c r="J139" s="20">
        <v>14300</v>
      </c>
      <c r="K139" s="45">
        <f t="shared" si="12"/>
        <v>410.41</v>
      </c>
      <c r="L139" s="38">
        <v>0</v>
      </c>
      <c r="M139" s="56">
        <f t="shared" si="13"/>
        <v>434.72</v>
      </c>
      <c r="N139" s="38">
        <v>6345.19</v>
      </c>
      <c r="O139" s="56">
        <f t="shared" si="14"/>
        <v>7109.6800000000012</v>
      </c>
    </row>
    <row r="140" spans="1:19" s="16" customFormat="1" x14ac:dyDescent="0.25">
      <c r="A140" s="25">
        <v>132</v>
      </c>
      <c r="B140" s="18" t="s">
        <v>331</v>
      </c>
      <c r="C140" s="18" t="s">
        <v>429</v>
      </c>
      <c r="D140" s="19" t="s">
        <v>56</v>
      </c>
      <c r="E140" s="21" t="s">
        <v>248</v>
      </c>
      <c r="F140" s="23" t="s">
        <v>270</v>
      </c>
      <c r="G140" s="36" t="s">
        <v>280</v>
      </c>
      <c r="H140" s="37">
        <v>44470</v>
      </c>
      <c r="I140" s="37">
        <v>45200</v>
      </c>
      <c r="J140" s="20">
        <v>14300</v>
      </c>
      <c r="K140" s="45">
        <f t="shared" si="12"/>
        <v>410.41</v>
      </c>
      <c r="L140" s="38">
        <v>0</v>
      </c>
      <c r="M140" s="56">
        <f t="shared" si="13"/>
        <v>434.72</v>
      </c>
      <c r="N140" s="38">
        <v>3776.93</v>
      </c>
      <c r="O140" s="56">
        <f t="shared" si="14"/>
        <v>9677.94</v>
      </c>
    </row>
    <row r="141" spans="1:19" s="16" customFormat="1" ht="30" x14ac:dyDescent="0.25">
      <c r="A141" s="25">
        <v>133</v>
      </c>
      <c r="B141" s="18" t="s">
        <v>332</v>
      </c>
      <c r="C141" s="18" t="s">
        <v>430</v>
      </c>
      <c r="D141" s="19" t="s">
        <v>56</v>
      </c>
      <c r="E141" s="21" t="s">
        <v>248</v>
      </c>
      <c r="F141" s="23" t="s">
        <v>270</v>
      </c>
      <c r="G141" s="36" t="s">
        <v>280</v>
      </c>
      <c r="H141" s="37">
        <v>44470</v>
      </c>
      <c r="I141" s="37">
        <v>45200</v>
      </c>
      <c r="J141" s="20">
        <v>14300</v>
      </c>
      <c r="K141" s="45">
        <f t="shared" si="12"/>
        <v>410.41</v>
      </c>
      <c r="L141" s="38">
        <v>0</v>
      </c>
      <c r="M141" s="56">
        <f t="shared" si="13"/>
        <v>434.72</v>
      </c>
      <c r="N141" s="38"/>
      <c r="O141" s="56">
        <f t="shared" si="14"/>
        <v>13454.87</v>
      </c>
    </row>
    <row r="142" spans="1:19" s="16" customFormat="1" x14ac:dyDescent="0.25">
      <c r="A142" s="25">
        <v>134</v>
      </c>
      <c r="B142" s="40" t="s">
        <v>790</v>
      </c>
      <c r="C142" s="40" t="s">
        <v>789</v>
      </c>
      <c r="D142" s="62" t="s">
        <v>56</v>
      </c>
      <c r="E142" s="40" t="s">
        <v>248</v>
      </c>
      <c r="F142" s="40" t="s">
        <v>270</v>
      </c>
      <c r="G142" s="62" t="s">
        <v>555</v>
      </c>
      <c r="H142" s="37">
        <v>45078</v>
      </c>
      <c r="I142" s="25" t="s">
        <v>556</v>
      </c>
      <c r="J142" s="38">
        <v>14300</v>
      </c>
      <c r="K142" s="59">
        <f t="shared" si="12"/>
        <v>410.41</v>
      </c>
      <c r="L142" s="38"/>
      <c r="M142" s="38">
        <f t="shared" si="13"/>
        <v>434.72</v>
      </c>
      <c r="N142" s="38">
        <v>0</v>
      </c>
      <c r="O142" s="38">
        <f t="shared" si="14"/>
        <v>13454.87</v>
      </c>
      <c r="P142"/>
      <c r="Q142"/>
      <c r="R142"/>
      <c r="S142"/>
    </row>
    <row r="143" spans="1:19" s="16" customFormat="1" x14ac:dyDescent="0.25">
      <c r="A143" s="25">
        <v>135</v>
      </c>
      <c r="B143" s="40" t="s">
        <v>755</v>
      </c>
      <c r="C143" s="40" t="s">
        <v>754</v>
      </c>
      <c r="D143" s="62" t="s">
        <v>56</v>
      </c>
      <c r="E143" s="40" t="s">
        <v>697</v>
      </c>
      <c r="F143" s="40" t="s">
        <v>270</v>
      </c>
      <c r="G143" s="62" t="s">
        <v>555</v>
      </c>
      <c r="H143" s="37">
        <v>43647</v>
      </c>
      <c r="I143" s="25" t="s">
        <v>556</v>
      </c>
      <c r="J143" s="38">
        <v>14300</v>
      </c>
      <c r="K143" s="59">
        <f t="shared" si="12"/>
        <v>410.41</v>
      </c>
      <c r="L143" s="38">
        <v>0</v>
      </c>
      <c r="M143" s="38">
        <f t="shared" si="13"/>
        <v>434.72</v>
      </c>
      <c r="N143" s="38">
        <v>5557.79</v>
      </c>
      <c r="O143" s="38">
        <f t="shared" si="14"/>
        <v>7897.0800000000008</v>
      </c>
      <c r="P143"/>
      <c r="Q143"/>
      <c r="R143"/>
      <c r="S143"/>
    </row>
    <row r="144" spans="1:19" s="16" customFormat="1" x14ac:dyDescent="0.25">
      <c r="A144" s="25">
        <v>136</v>
      </c>
      <c r="B144" s="40" t="s">
        <v>753</v>
      </c>
      <c r="C144" s="40" t="s">
        <v>752</v>
      </c>
      <c r="D144" s="62" t="s">
        <v>55</v>
      </c>
      <c r="E144" s="40" t="s">
        <v>697</v>
      </c>
      <c r="F144" s="40" t="s">
        <v>270</v>
      </c>
      <c r="G144" s="62" t="s">
        <v>555</v>
      </c>
      <c r="H144" s="37">
        <v>39539</v>
      </c>
      <c r="I144" s="25" t="s">
        <v>556</v>
      </c>
      <c r="J144" s="38">
        <v>17100</v>
      </c>
      <c r="K144" s="59">
        <f t="shared" si="12"/>
        <v>490.77</v>
      </c>
      <c r="L144" s="38">
        <v>0</v>
      </c>
      <c r="M144" s="38">
        <f t="shared" si="13"/>
        <v>519.84</v>
      </c>
      <c r="N144" s="38">
        <v>0</v>
      </c>
      <c r="O144" s="38">
        <f t="shared" si="14"/>
        <v>16089.39</v>
      </c>
      <c r="P144"/>
      <c r="Q144"/>
      <c r="R144"/>
      <c r="S144"/>
    </row>
    <row r="145" spans="1:19" s="16" customFormat="1" x14ac:dyDescent="0.25">
      <c r="A145" s="25">
        <v>137</v>
      </c>
      <c r="B145" s="40" t="s">
        <v>751</v>
      </c>
      <c r="C145" s="40" t="s">
        <v>750</v>
      </c>
      <c r="D145" s="62" t="s">
        <v>56</v>
      </c>
      <c r="E145" s="40" t="s">
        <v>697</v>
      </c>
      <c r="F145" s="40" t="s">
        <v>270</v>
      </c>
      <c r="G145" s="62" t="s">
        <v>555</v>
      </c>
      <c r="H145" s="37">
        <v>39508</v>
      </c>
      <c r="I145" s="25" t="s">
        <v>556</v>
      </c>
      <c r="J145" s="38">
        <v>14300</v>
      </c>
      <c r="K145" s="59">
        <f t="shared" si="12"/>
        <v>410.41</v>
      </c>
      <c r="L145" s="38">
        <v>0</v>
      </c>
      <c r="M145" s="38">
        <f t="shared" si="13"/>
        <v>434.72</v>
      </c>
      <c r="N145" s="38">
        <v>1100</v>
      </c>
      <c r="O145" s="38">
        <f t="shared" si="14"/>
        <v>12354.87</v>
      </c>
      <c r="P145"/>
      <c r="Q145"/>
      <c r="R145"/>
      <c r="S145"/>
    </row>
    <row r="146" spans="1:19" s="16" customFormat="1" x14ac:dyDescent="0.25">
      <c r="A146" s="25">
        <v>138</v>
      </c>
      <c r="B146" s="40" t="s">
        <v>749</v>
      </c>
      <c r="C146" s="40" t="s">
        <v>748</v>
      </c>
      <c r="D146" s="62" t="s">
        <v>56</v>
      </c>
      <c r="E146" s="40" t="s">
        <v>697</v>
      </c>
      <c r="F146" s="40" t="s">
        <v>270</v>
      </c>
      <c r="G146" s="62" t="s">
        <v>555</v>
      </c>
      <c r="H146" s="37">
        <v>39624</v>
      </c>
      <c r="I146" s="25" t="s">
        <v>556</v>
      </c>
      <c r="J146" s="38">
        <v>14300</v>
      </c>
      <c r="K146" s="59">
        <f t="shared" si="12"/>
        <v>410.41</v>
      </c>
      <c r="L146" s="38">
        <v>0</v>
      </c>
      <c r="M146" s="38">
        <f t="shared" si="13"/>
        <v>434.72</v>
      </c>
      <c r="N146" s="38">
        <v>0</v>
      </c>
      <c r="O146" s="38">
        <f t="shared" si="14"/>
        <v>13454.87</v>
      </c>
      <c r="P146"/>
      <c r="Q146"/>
      <c r="R146"/>
      <c r="S146"/>
    </row>
    <row r="147" spans="1:19" s="16" customFormat="1" x14ac:dyDescent="0.25">
      <c r="A147" s="25">
        <v>139</v>
      </c>
      <c r="B147" s="40" t="s">
        <v>747</v>
      </c>
      <c r="C147" s="40" t="s">
        <v>746</v>
      </c>
      <c r="D147" s="62" t="s">
        <v>56</v>
      </c>
      <c r="E147" s="40" t="s">
        <v>697</v>
      </c>
      <c r="F147" s="40" t="s">
        <v>270</v>
      </c>
      <c r="G147" s="62" t="s">
        <v>555</v>
      </c>
      <c r="H147" s="37">
        <v>39624</v>
      </c>
      <c r="I147" s="25" t="s">
        <v>556</v>
      </c>
      <c r="J147" s="38">
        <v>14300</v>
      </c>
      <c r="K147" s="59">
        <f t="shared" si="12"/>
        <v>410.41</v>
      </c>
      <c r="L147" s="38">
        <v>0</v>
      </c>
      <c r="M147" s="38">
        <f t="shared" si="13"/>
        <v>434.72</v>
      </c>
      <c r="N147" s="38">
        <v>2602.4499999999998</v>
      </c>
      <c r="O147" s="38">
        <f t="shared" si="14"/>
        <v>10852.420000000002</v>
      </c>
      <c r="P147"/>
      <c r="Q147"/>
      <c r="R147"/>
      <c r="S147"/>
    </row>
    <row r="148" spans="1:19" s="16" customFormat="1" x14ac:dyDescent="0.25">
      <c r="A148" s="25">
        <v>140</v>
      </c>
      <c r="B148" s="40" t="s">
        <v>745</v>
      </c>
      <c r="C148" s="40" t="s">
        <v>744</v>
      </c>
      <c r="D148" s="62" t="s">
        <v>55</v>
      </c>
      <c r="E148" s="40" t="s">
        <v>697</v>
      </c>
      <c r="F148" s="40" t="s">
        <v>270</v>
      </c>
      <c r="G148" s="62" t="s">
        <v>555</v>
      </c>
      <c r="H148" s="37">
        <v>39661</v>
      </c>
      <c r="I148" s="25" t="s">
        <v>556</v>
      </c>
      <c r="J148" s="38">
        <v>14300</v>
      </c>
      <c r="K148" s="59">
        <f t="shared" si="12"/>
        <v>410.41</v>
      </c>
      <c r="L148" s="38">
        <v>0</v>
      </c>
      <c r="M148" s="38">
        <f t="shared" si="13"/>
        <v>434.72</v>
      </c>
      <c r="N148" s="38">
        <v>2970.23</v>
      </c>
      <c r="O148" s="38">
        <f t="shared" si="14"/>
        <v>10484.640000000001</v>
      </c>
      <c r="P148"/>
      <c r="Q148"/>
      <c r="R148"/>
      <c r="S148"/>
    </row>
    <row r="149" spans="1:19" s="16" customFormat="1" x14ac:dyDescent="0.25">
      <c r="A149" s="25">
        <v>141</v>
      </c>
      <c r="B149" s="40" t="s">
        <v>743</v>
      </c>
      <c r="C149" s="40" t="s">
        <v>742</v>
      </c>
      <c r="D149" s="62" t="s">
        <v>55</v>
      </c>
      <c r="E149" s="40" t="s">
        <v>697</v>
      </c>
      <c r="F149" s="40" t="s">
        <v>270</v>
      </c>
      <c r="G149" s="62" t="s">
        <v>555</v>
      </c>
      <c r="H149" s="37">
        <v>39661</v>
      </c>
      <c r="I149" s="25" t="s">
        <v>556</v>
      </c>
      <c r="J149" s="38">
        <v>15500</v>
      </c>
      <c r="K149" s="59">
        <f t="shared" si="12"/>
        <v>444.85</v>
      </c>
      <c r="L149" s="38">
        <v>0</v>
      </c>
      <c r="M149" s="38">
        <f t="shared" si="13"/>
        <v>471.2</v>
      </c>
      <c r="N149" s="38">
        <v>2860</v>
      </c>
      <c r="O149" s="38">
        <f t="shared" si="14"/>
        <v>11723.949999999999</v>
      </c>
      <c r="P149"/>
      <c r="Q149"/>
      <c r="R149"/>
      <c r="S149"/>
    </row>
    <row r="150" spans="1:19" s="16" customFormat="1" x14ac:dyDescent="0.25">
      <c r="A150" s="25">
        <v>142</v>
      </c>
      <c r="B150" s="40" t="s">
        <v>741</v>
      </c>
      <c r="C150" s="40" t="s">
        <v>740</v>
      </c>
      <c r="D150" s="62" t="s">
        <v>56</v>
      </c>
      <c r="E150" s="40" t="s">
        <v>697</v>
      </c>
      <c r="F150" s="40" t="s">
        <v>270</v>
      </c>
      <c r="G150" s="62" t="s">
        <v>555</v>
      </c>
      <c r="H150" s="37">
        <v>39729</v>
      </c>
      <c r="I150" s="25" t="s">
        <v>556</v>
      </c>
      <c r="J150" s="38">
        <v>14300</v>
      </c>
      <c r="K150" s="59">
        <f t="shared" si="12"/>
        <v>410.41</v>
      </c>
      <c r="L150" s="38">
        <v>0</v>
      </c>
      <c r="M150" s="38">
        <f t="shared" si="13"/>
        <v>434.72</v>
      </c>
      <c r="N150" s="38"/>
      <c r="O150" s="38">
        <f t="shared" si="14"/>
        <v>13454.87</v>
      </c>
      <c r="P150"/>
      <c r="Q150"/>
      <c r="R150"/>
      <c r="S150"/>
    </row>
    <row r="151" spans="1:19" s="16" customFormat="1" x14ac:dyDescent="0.25">
      <c r="A151" s="25">
        <v>143</v>
      </c>
      <c r="B151" s="40" t="s">
        <v>739</v>
      </c>
      <c r="C151" s="40" t="s">
        <v>738</v>
      </c>
      <c r="D151" s="62" t="s">
        <v>56</v>
      </c>
      <c r="E151" s="40" t="s">
        <v>697</v>
      </c>
      <c r="F151" s="40" t="s">
        <v>270</v>
      </c>
      <c r="G151" s="62" t="s">
        <v>555</v>
      </c>
      <c r="H151" s="37">
        <v>39729</v>
      </c>
      <c r="I151" s="25" t="s">
        <v>556</v>
      </c>
      <c r="J151" s="38">
        <v>14300</v>
      </c>
      <c r="K151" s="59">
        <f t="shared" si="12"/>
        <v>410.41</v>
      </c>
      <c r="L151" s="38">
        <v>0</v>
      </c>
      <c r="M151" s="38">
        <f t="shared" si="13"/>
        <v>434.72</v>
      </c>
      <c r="N151" s="38">
        <v>0</v>
      </c>
      <c r="O151" s="38">
        <f t="shared" si="14"/>
        <v>13454.87</v>
      </c>
      <c r="P151"/>
      <c r="Q151"/>
      <c r="R151"/>
      <c r="S151"/>
    </row>
    <row r="152" spans="1:19" s="16" customFormat="1" x14ac:dyDescent="0.25">
      <c r="A152" s="25">
        <v>144</v>
      </c>
      <c r="B152" s="40" t="s">
        <v>680</v>
      </c>
      <c r="C152" s="40" t="s">
        <v>737</v>
      </c>
      <c r="D152" s="62" t="s">
        <v>56</v>
      </c>
      <c r="E152" s="40" t="s">
        <v>697</v>
      </c>
      <c r="F152" s="40" t="s">
        <v>270</v>
      </c>
      <c r="G152" s="62" t="s">
        <v>555</v>
      </c>
      <c r="H152" s="37">
        <v>39828</v>
      </c>
      <c r="I152" s="25" t="s">
        <v>556</v>
      </c>
      <c r="J152" s="38">
        <v>14300</v>
      </c>
      <c r="K152" s="59">
        <f t="shared" si="12"/>
        <v>410.41</v>
      </c>
      <c r="L152" s="38">
        <v>0</v>
      </c>
      <c r="M152" s="38">
        <f t="shared" si="13"/>
        <v>434.72</v>
      </c>
      <c r="N152" s="38">
        <v>11070.79</v>
      </c>
      <c r="O152" s="38">
        <f t="shared" si="14"/>
        <v>2384.08</v>
      </c>
      <c r="P152"/>
      <c r="Q152"/>
      <c r="R152"/>
      <c r="S152"/>
    </row>
    <row r="153" spans="1:19" s="16" customFormat="1" x14ac:dyDescent="0.25">
      <c r="A153" s="25">
        <v>145</v>
      </c>
      <c r="B153" s="40" t="s">
        <v>736</v>
      </c>
      <c r="C153" s="40" t="s">
        <v>735</v>
      </c>
      <c r="D153" s="62" t="s">
        <v>56</v>
      </c>
      <c r="E153" s="40" t="s">
        <v>697</v>
      </c>
      <c r="F153" s="40" t="s">
        <v>270</v>
      </c>
      <c r="G153" s="62" t="s">
        <v>555</v>
      </c>
      <c r="H153" s="37">
        <v>39945</v>
      </c>
      <c r="I153" s="25" t="s">
        <v>556</v>
      </c>
      <c r="J153" s="38">
        <v>14300</v>
      </c>
      <c r="K153" s="59">
        <f t="shared" si="12"/>
        <v>410.41</v>
      </c>
      <c r="L153" s="38">
        <v>0</v>
      </c>
      <c r="M153" s="38">
        <f t="shared" si="13"/>
        <v>434.72</v>
      </c>
      <c r="N153" s="38">
        <v>1325</v>
      </c>
      <c r="O153" s="38">
        <f t="shared" si="14"/>
        <v>12129.87</v>
      </c>
      <c r="P153"/>
      <c r="Q153"/>
      <c r="R153"/>
      <c r="S153"/>
    </row>
    <row r="154" spans="1:19" s="16" customFormat="1" x14ac:dyDescent="0.25">
      <c r="A154" s="25">
        <v>146</v>
      </c>
      <c r="B154" s="40" t="s">
        <v>680</v>
      </c>
      <c r="C154" s="40" t="s">
        <v>734</v>
      </c>
      <c r="D154" s="62" t="s">
        <v>56</v>
      </c>
      <c r="E154" s="40" t="s">
        <v>697</v>
      </c>
      <c r="F154" s="40" t="s">
        <v>270</v>
      </c>
      <c r="G154" s="62" t="s">
        <v>555</v>
      </c>
      <c r="H154" s="37">
        <v>40092</v>
      </c>
      <c r="I154" s="25" t="s">
        <v>556</v>
      </c>
      <c r="J154" s="38">
        <v>14300</v>
      </c>
      <c r="K154" s="59">
        <f t="shared" si="12"/>
        <v>410.41</v>
      </c>
      <c r="L154" s="38">
        <v>0</v>
      </c>
      <c r="M154" s="38">
        <f t="shared" si="13"/>
        <v>434.72</v>
      </c>
      <c r="N154" s="38">
        <v>1526.91</v>
      </c>
      <c r="O154" s="38">
        <f t="shared" si="14"/>
        <v>11927.960000000001</v>
      </c>
      <c r="P154"/>
      <c r="Q154"/>
      <c r="R154"/>
      <c r="S154"/>
    </row>
    <row r="155" spans="1:19" s="16" customFormat="1" x14ac:dyDescent="0.25">
      <c r="A155" s="25">
        <v>147</v>
      </c>
      <c r="B155" s="40" t="s">
        <v>733</v>
      </c>
      <c r="C155" s="40" t="s">
        <v>732</v>
      </c>
      <c r="D155" s="62" t="s">
        <v>56</v>
      </c>
      <c r="E155" s="40" t="s">
        <v>697</v>
      </c>
      <c r="F155" s="40" t="s">
        <v>270</v>
      </c>
      <c r="G155" s="62" t="s">
        <v>555</v>
      </c>
      <c r="H155" s="37">
        <v>40123</v>
      </c>
      <c r="I155" s="25" t="s">
        <v>556</v>
      </c>
      <c r="J155" s="38">
        <v>14300</v>
      </c>
      <c r="K155" s="59">
        <f t="shared" si="12"/>
        <v>410.41</v>
      </c>
      <c r="L155" s="38">
        <v>0</v>
      </c>
      <c r="M155" s="38">
        <f t="shared" si="13"/>
        <v>434.72</v>
      </c>
      <c r="N155" s="38">
        <v>600</v>
      </c>
      <c r="O155" s="38">
        <f t="shared" si="14"/>
        <v>12854.87</v>
      </c>
      <c r="P155"/>
      <c r="Q155"/>
      <c r="R155"/>
      <c r="S155"/>
    </row>
    <row r="156" spans="1:19" s="16" customFormat="1" x14ac:dyDescent="0.25">
      <c r="A156" s="25">
        <v>148</v>
      </c>
      <c r="B156" s="40" t="s">
        <v>731</v>
      </c>
      <c r="C156" s="40" t="s">
        <v>730</v>
      </c>
      <c r="D156" s="62" t="s">
        <v>56</v>
      </c>
      <c r="E156" s="40" t="s">
        <v>697</v>
      </c>
      <c r="F156" s="40" t="s">
        <v>270</v>
      </c>
      <c r="G156" s="62" t="s">
        <v>555</v>
      </c>
      <c r="H156" s="37">
        <v>40402</v>
      </c>
      <c r="I156" s="25" t="s">
        <v>556</v>
      </c>
      <c r="J156" s="38">
        <v>14300</v>
      </c>
      <c r="K156" s="59">
        <f t="shared" si="12"/>
        <v>410.41</v>
      </c>
      <c r="L156" s="38">
        <v>0</v>
      </c>
      <c r="M156" s="38">
        <f t="shared" si="13"/>
        <v>434.72</v>
      </c>
      <c r="N156" s="38">
        <v>600</v>
      </c>
      <c r="O156" s="38">
        <f t="shared" si="14"/>
        <v>12854.87</v>
      </c>
      <c r="P156"/>
      <c r="Q156"/>
      <c r="R156"/>
      <c r="S156"/>
    </row>
    <row r="157" spans="1:19" s="16" customFormat="1" x14ac:dyDescent="0.25">
      <c r="A157" s="25">
        <v>149</v>
      </c>
      <c r="B157" s="40" t="s">
        <v>729</v>
      </c>
      <c r="C157" s="40" t="s">
        <v>5</v>
      </c>
      <c r="D157" s="62" t="s">
        <v>56</v>
      </c>
      <c r="E157" s="40" t="s">
        <v>697</v>
      </c>
      <c r="F157" s="40" t="s">
        <v>270</v>
      </c>
      <c r="G157" s="62" t="s">
        <v>555</v>
      </c>
      <c r="H157" s="37">
        <v>40456</v>
      </c>
      <c r="I157" s="25" t="s">
        <v>556</v>
      </c>
      <c r="J157" s="38">
        <v>14300</v>
      </c>
      <c r="K157" s="59">
        <f t="shared" si="12"/>
        <v>410.41</v>
      </c>
      <c r="L157" s="38">
        <v>0</v>
      </c>
      <c r="M157" s="38">
        <f t="shared" si="13"/>
        <v>434.72</v>
      </c>
      <c r="N157" s="38">
        <v>8147.09</v>
      </c>
      <c r="O157" s="38">
        <f t="shared" si="14"/>
        <v>5307.7800000000007</v>
      </c>
      <c r="P157"/>
      <c r="Q157"/>
      <c r="R157"/>
      <c r="S157"/>
    </row>
    <row r="158" spans="1:19" s="16" customFormat="1" x14ac:dyDescent="0.25">
      <c r="A158" s="25">
        <v>150</v>
      </c>
      <c r="B158" s="40" t="s">
        <v>728</v>
      </c>
      <c r="C158" s="40" t="s">
        <v>727</v>
      </c>
      <c r="D158" s="62" t="s">
        <v>55</v>
      </c>
      <c r="E158" s="40" t="s">
        <v>697</v>
      </c>
      <c r="F158" s="40" t="s">
        <v>270</v>
      </c>
      <c r="G158" s="62" t="s">
        <v>555</v>
      </c>
      <c r="H158" s="37">
        <v>40834</v>
      </c>
      <c r="I158" s="25" t="s">
        <v>556</v>
      </c>
      <c r="J158" s="38">
        <v>14300</v>
      </c>
      <c r="K158" s="59">
        <f t="shared" si="12"/>
        <v>410.41</v>
      </c>
      <c r="L158" s="38">
        <v>0</v>
      </c>
      <c r="M158" s="38">
        <f t="shared" si="13"/>
        <v>434.72</v>
      </c>
      <c r="N158" s="38">
        <v>0</v>
      </c>
      <c r="O158" s="38">
        <f t="shared" si="14"/>
        <v>13454.87</v>
      </c>
      <c r="P158"/>
      <c r="Q158"/>
      <c r="R158"/>
      <c r="S158"/>
    </row>
    <row r="159" spans="1:19" s="16" customFormat="1" x14ac:dyDescent="0.25">
      <c r="A159" s="25">
        <v>151</v>
      </c>
      <c r="B159" s="40" t="s">
        <v>726</v>
      </c>
      <c r="C159" s="40" t="s">
        <v>725</v>
      </c>
      <c r="D159" s="62" t="s">
        <v>55</v>
      </c>
      <c r="E159" s="40" t="s">
        <v>697</v>
      </c>
      <c r="F159" s="40" t="s">
        <v>270</v>
      </c>
      <c r="G159" s="62" t="s">
        <v>555</v>
      </c>
      <c r="H159" s="37">
        <v>40625</v>
      </c>
      <c r="I159" s="25" t="s">
        <v>556</v>
      </c>
      <c r="J159" s="38">
        <v>14300</v>
      </c>
      <c r="K159" s="59">
        <f t="shared" si="12"/>
        <v>410.41</v>
      </c>
      <c r="L159" s="38">
        <v>0</v>
      </c>
      <c r="M159" s="38">
        <f t="shared" si="13"/>
        <v>434.72</v>
      </c>
      <c r="N159" s="38">
        <v>5046.25</v>
      </c>
      <c r="O159" s="38">
        <f t="shared" si="14"/>
        <v>8408.6200000000008</v>
      </c>
      <c r="P159"/>
      <c r="Q159"/>
      <c r="R159"/>
      <c r="S159"/>
    </row>
    <row r="160" spans="1:19" s="16" customFormat="1" x14ac:dyDescent="0.25">
      <c r="A160" s="25">
        <v>152</v>
      </c>
      <c r="B160" s="40" t="s">
        <v>724</v>
      </c>
      <c r="C160" s="40" t="s">
        <v>723</v>
      </c>
      <c r="D160" s="62" t="s">
        <v>56</v>
      </c>
      <c r="E160" s="40" t="s">
        <v>697</v>
      </c>
      <c r="F160" s="40" t="s">
        <v>270</v>
      </c>
      <c r="G160" s="62" t="s">
        <v>555</v>
      </c>
      <c r="H160" s="37">
        <v>41306</v>
      </c>
      <c r="I160" s="25" t="s">
        <v>556</v>
      </c>
      <c r="J160" s="38">
        <v>14300</v>
      </c>
      <c r="K160" s="59">
        <f t="shared" si="12"/>
        <v>410.41</v>
      </c>
      <c r="L160" s="38">
        <v>0</v>
      </c>
      <c r="M160" s="38">
        <f t="shared" si="13"/>
        <v>434.72</v>
      </c>
      <c r="N160" s="38">
        <v>0</v>
      </c>
      <c r="O160" s="38">
        <f t="shared" si="14"/>
        <v>13454.87</v>
      </c>
      <c r="P160"/>
      <c r="Q160"/>
      <c r="R160"/>
      <c r="S160"/>
    </row>
    <row r="161" spans="1:19" s="16" customFormat="1" x14ac:dyDescent="0.25">
      <c r="A161" s="25">
        <v>153</v>
      </c>
      <c r="B161" s="40" t="s">
        <v>722</v>
      </c>
      <c r="C161" s="40" t="s">
        <v>721</v>
      </c>
      <c r="D161" s="62" t="s">
        <v>56</v>
      </c>
      <c r="E161" s="40" t="s">
        <v>697</v>
      </c>
      <c r="F161" s="40" t="s">
        <v>270</v>
      </c>
      <c r="G161" s="62" t="s">
        <v>555</v>
      </c>
      <c r="H161" s="37">
        <v>41554</v>
      </c>
      <c r="I161" s="25" t="s">
        <v>556</v>
      </c>
      <c r="J161" s="38">
        <v>14300</v>
      </c>
      <c r="K161" s="59">
        <f t="shared" si="12"/>
        <v>410.41</v>
      </c>
      <c r="L161" s="38">
        <v>0</v>
      </c>
      <c r="M161" s="38">
        <f t="shared" si="13"/>
        <v>434.72</v>
      </c>
      <c r="N161" s="38">
        <v>0</v>
      </c>
      <c r="O161" s="38">
        <f t="shared" si="14"/>
        <v>13454.87</v>
      </c>
      <c r="P161"/>
      <c r="Q161"/>
      <c r="R161"/>
      <c r="S161"/>
    </row>
    <row r="162" spans="1:19" s="16" customFormat="1" x14ac:dyDescent="0.25">
      <c r="A162" s="25">
        <v>154</v>
      </c>
      <c r="B162" s="40" t="s">
        <v>720</v>
      </c>
      <c r="C162" s="40" t="s">
        <v>719</v>
      </c>
      <c r="D162" s="62" t="s">
        <v>56</v>
      </c>
      <c r="E162" s="40" t="s">
        <v>697</v>
      </c>
      <c r="F162" s="40" t="s">
        <v>270</v>
      </c>
      <c r="G162" s="62" t="s">
        <v>555</v>
      </c>
      <c r="H162" s="37">
        <v>41760</v>
      </c>
      <c r="I162" s="25" t="s">
        <v>556</v>
      </c>
      <c r="J162" s="38">
        <v>14300</v>
      </c>
      <c r="K162" s="59">
        <f t="shared" si="12"/>
        <v>410.41</v>
      </c>
      <c r="L162" s="38">
        <v>0</v>
      </c>
      <c r="M162" s="38">
        <f t="shared" si="13"/>
        <v>434.72</v>
      </c>
      <c r="N162" s="38">
        <v>0</v>
      </c>
      <c r="O162" s="38">
        <f t="shared" si="14"/>
        <v>13454.87</v>
      </c>
      <c r="P162"/>
      <c r="Q162"/>
      <c r="R162"/>
      <c r="S162"/>
    </row>
    <row r="163" spans="1:19" s="16" customFormat="1" x14ac:dyDescent="0.25">
      <c r="A163" s="25">
        <v>155</v>
      </c>
      <c r="B163" s="40" t="s">
        <v>718</v>
      </c>
      <c r="C163" s="40" t="s">
        <v>717</v>
      </c>
      <c r="D163" s="62" t="s">
        <v>56</v>
      </c>
      <c r="E163" s="40" t="s">
        <v>697</v>
      </c>
      <c r="F163" s="40" t="s">
        <v>270</v>
      </c>
      <c r="G163" s="62" t="s">
        <v>555</v>
      </c>
      <c r="H163" s="37">
        <v>41841</v>
      </c>
      <c r="I163" s="25" t="s">
        <v>556</v>
      </c>
      <c r="J163" s="38">
        <v>14300</v>
      </c>
      <c r="K163" s="59">
        <f t="shared" si="12"/>
        <v>410.41</v>
      </c>
      <c r="L163" s="38">
        <v>0</v>
      </c>
      <c r="M163" s="38">
        <f t="shared" si="13"/>
        <v>434.72</v>
      </c>
      <c r="N163" s="38">
        <v>0</v>
      </c>
      <c r="O163" s="38">
        <f t="shared" si="14"/>
        <v>13454.87</v>
      </c>
      <c r="P163"/>
      <c r="Q163"/>
      <c r="R163"/>
      <c r="S163"/>
    </row>
    <row r="164" spans="1:19" s="16" customFormat="1" x14ac:dyDescent="0.25">
      <c r="A164" s="25">
        <v>156</v>
      </c>
      <c r="B164" s="40" t="s">
        <v>716</v>
      </c>
      <c r="C164" s="40" t="s">
        <v>715</v>
      </c>
      <c r="D164" s="62" t="s">
        <v>56</v>
      </c>
      <c r="E164" s="40" t="s">
        <v>697</v>
      </c>
      <c r="F164" s="40" t="s">
        <v>270</v>
      </c>
      <c r="G164" s="62" t="s">
        <v>555</v>
      </c>
      <c r="H164" s="37">
        <v>42493</v>
      </c>
      <c r="I164" s="25" t="s">
        <v>556</v>
      </c>
      <c r="J164" s="38">
        <v>14300</v>
      </c>
      <c r="K164" s="59">
        <f t="shared" si="12"/>
        <v>410.41</v>
      </c>
      <c r="L164" s="38">
        <v>0</v>
      </c>
      <c r="M164" s="38">
        <f t="shared" si="13"/>
        <v>434.72</v>
      </c>
      <c r="N164" s="38">
        <v>1183.6400000000001</v>
      </c>
      <c r="O164" s="38">
        <f t="shared" si="14"/>
        <v>12271.230000000001</v>
      </c>
      <c r="P164"/>
      <c r="Q164"/>
      <c r="R164"/>
      <c r="S164"/>
    </row>
    <row r="165" spans="1:19" s="16" customFormat="1" x14ac:dyDescent="0.25">
      <c r="A165" s="25">
        <v>157</v>
      </c>
      <c r="B165" s="40" t="s">
        <v>288</v>
      </c>
      <c r="C165" s="40" t="s">
        <v>714</v>
      </c>
      <c r="D165" s="62" t="s">
        <v>56</v>
      </c>
      <c r="E165" s="40" t="s">
        <v>697</v>
      </c>
      <c r="F165" s="40" t="s">
        <v>270</v>
      </c>
      <c r="G165" s="62" t="s">
        <v>555</v>
      </c>
      <c r="H165" s="43">
        <v>43313</v>
      </c>
      <c r="I165" s="25" t="s">
        <v>556</v>
      </c>
      <c r="J165" s="38">
        <v>14300</v>
      </c>
      <c r="K165" s="59">
        <f t="shared" si="12"/>
        <v>410.41</v>
      </c>
      <c r="L165" s="38">
        <v>0</v>
      </c>
      <c r="M165" s="38">
        <f t="shared" si="13"/>
        <v>434.72</v>
      </c>
      <c r="N165" s="38">
        <v>0</v>
      </c>
      <c r="O165" s="38">
        <f t="shared" si="14"/>
        <v>13454.87</v>
      </c>
      <c r="P165"/>
      <c r="Q165"/>
      <c r="R165"/>
      <c r="S165"/>
    </row>
    <row r="166" spans="1:19" s="16" customFormat="1" x14ac:dyDescent="0.25">
      <c r="A166" s="25">
        <v>158</v>
      </c>
      <c r="B166" s="40" t="s">
        <v>713</v>
      </c>
      <c r="C166" s="40" t="s">
        <v>712</v>
      </c>
      <c r="D166" s="62" t="s">
        <v>55</v>
      </c>
      <c r="E166" s="40" t="s">
        <v>697</v>
      </c>
      <c r="F166" s="40" t="s">
        <v>270</v>
      </c>
      <c r="G166" s="62" t="s">
        <v>555</v>
      </c>
      <c r="H166" s="43">
        <v>43313</v>
      </c>
      <c r="I166" s="25" t="s">
        <v>556</v>
      </c>
      <c r="J166" s="38">
        <v>14300</v>
      </c>
      <c r="K166" s="59">
        <f t="shared" si="12"/>
        <v>410.41</v>
      </c>
      <c r="L166" s="38">
        <v>0</v>
      </c>
      <c r="M166" s="38">
        <f t="shared" si="13"/>
        <v>434.72</v>
      </c>
      <c r="N166" s="38">
        <v>2792</v>
      </c>
      <c r="O166" s="38">
        <f t="shared" si="14"/>
        <v>10662.87</v>
      </c>
      <c r="P166"/>
      <c r="Q166"/>
      <c r="R166"/>
      <c r="S166"/>
    </row>
    <row r="167" spans="1:19" s="16" customFormat="1" x14ac:dyDescent="0.25">
      <c r="A167" s="25">
        <v>159</v>
      </c>
      <c r="B167" s="40" t="s">
        <v>711</v>
      </c>
      <c r="C167" s="40" t="s">
        <v>710</v>
      </c>
      <c r="D167" s="62" t="s">
        <v>56</v>
      </c>
      <c r="E167" s="40" t="s">
        <v>697</v>
      </c>
      <c r="F167" s="40" t="s">
        <v>270</v>
      </c>
      <c r="G167" s="62" t="s">
        <v>555</v>
      </c>
      <c r="H167" s="43">
        <v>43313</v>
      </c>
      <c r="I167" s="25" t="s">
        <v>556</v>
      </c>
      <c r="J167" s="38">
        <v>14300</v>
      </c>
      <c r="K167" s="59">
        <f t="shared" si="12"/>
        <v>410.41</v>
      </c>
      <c r="L167" s="38">
        <v>0</v>
      </c>
      <c r="M167" s="38">
        <f t="shared" si="13"/>
        <v>434.72</v>
      </c>
      <c r="N167" s="38">
        <v>6337.8</v>
      </c>
      <c r="O167" s="38">
        <f t="shared" si="14"/>
        <v>7117.0700000000006</v>
      </c>
      <c r="P167"/>
      <c r="Q167"/>
      <c r="R167"/>
      <c r="S167"/>
    </row>
    <row r="168" spans="1:19" s="16" customFormat="1" x14ac:dyDescent="0.25">
      <c r="A168" s="25">
        <v>160</v>
      </c>
      <c r="B168" s="40" t="s">
        <v>709</v>
      </c>
      <c r="C168" s="40" t="s">
        <v>708</v>
      </c>
      <c r="D168" s="62" t="s">
        <v>56</v>
      </c>
      <c r="E168" s="40" t="s">
        <v>697</v>
      </c>
      <c r="F168" s="40" t="s">
        <v>270</v>
      </c>
      <c r="G168" s="62" t="s">
        <v>555</v>
      </c>
      <c r="H168" s="37">
        <v>43739</v>
      </c>
      <c r="I168" s="25" t="s">
        <v>556</v>
      </c>
      <c r="J168" s="38">
        <v>14300</v>
      </c>
      <c r="K168" s="59">
        <f t="shared" si="12"/>
        <v>410.41</v>
      </c>
      <c r="L168" s="38">
        <v>0</v>
      </c>
      <c r="M168" s="38">
        <f t="shared" si="13"/>
        <v>434.72</v>
      </c>
      <c r="N168" s="38">
        <v>6405.85</v>
      </c>
      <c r="O168" s="38">
        <f t="shared" si="14"/>
        <v>7049.02</v>
      </c>
      <c r="P168"/>
      <c r="Q168"/>
      <c r="R168"/>
      <c r="S168"/>
    </row>
    <row r="169" spans="1:19" s="16" customFormat="1" x14ac:dyDescent="0.25">
      <c r="A169" s="25">
        <v>161</v>
      </c>
      <c r="B169" s="40" t="s">
        <v>707</v>
      </c>
      <c r="C169" s="40" t="s">
        <v>706</v>
      </c>
      <c r="D169" s="62" t="s">
        <v>56</v>
      </c>
      <c r="E169" s="40" t="s">
        <v>697</v>
      </c>
      <c r="F169" s="40" t="s">
        <v>270</v>
      </c>
      <c r="G169" s="62" t="s">
        <v>555</v>
      </c>
      <c r="H169" s="37">
        <v>43739</v>
      </c>
      <c r="I169" s="25" t="s">
        <v>556</v>
      </c>
      <c r="J169" s="38">
        <v>14300</v>
      </c>
      <c r="K169" s="59">
        <f t="shared" si="12"/>
        <v>410.41</v>
      </c>
      <c r="L169" s="38">
        <v>0</v>
      </c>
      <c r="M169" s="38">
        <f t="shared" si="13"/>
        <v>434.72</v>
      </c>
      <c r="N169" s="38">
        <v>12895</v>
      </c>
      <c r="O169" s="38">
        <f t="shared" si="14"/>
        <v>559.8700000000008</v>
      </c>
      <c r="P169"/>
      <c r="Q169"/>
      <c r="R169"/>
      <c r="S169"/>
    </row>
    <row r="170" spans="1:19" s="16" customFormat="1" x14ac:dyDescent="0.25">
      <c r="A170" s="25">
        <v>162</v>
      </c>
      <c r="B170" s="40" t="s">
        <v>705</v>
      </c>
      <c r="C170" s="40" t="s">
        <v>704</v>
      </c>
      <c r="D170" s="62" t="s">
        <v>55</v>
      </c>
      <c r="E170" s="40" t="s">
        <v>697</v>
      </c>
      <c r="F170" s="40" t="s">
        <v>270</v>
      </c>
      <c r="G170" s="62" t="s">
        <v>555</v>
      </c>
      <c r="H170" s="37">
        <v>43739</v>
      </c>
      <c r="I170" s="25" t="s">
        <v>556</v>
      </c>
      <c r="J170" s="38">
        <v>14300</v>
      </c>
      <c r="K170" s="59">
        <f t="shared" si="12"/>
        <v>410.41</v>
      </c>
      <c r="L170" s="38">
        <v>0</v>
      </c>
      <c r="M170" s="38">
        <f t="shared" si="13"/>
        <v>434.72</v>
      </c>
      <c r="N170" s="38">
        <v>0</v>
      </c>
      <c r="O170" s="38">
        <f t="shared" si="14"/>
        <v>13454.87</v>
      </c>
      <c r="P170"/>
      <c r="Q170"/>
      <c r="R170"/>
      <c r="S170"/>
    </row>
    <row r="171" spans="1:19" s="16" customFormat="1" x14ac:dyDescent="0.25">
      <c r="A171" s="25">
        <v>163</v>
      </c>
      <c r="B171" s="40" t="s">
        <v>703</v>
      </c>
      <c r="C171" s="40" t="s">
        <v>702</v>
      </c>
      <c r="D171" s="62" t="s">
        <v>56</v>
      </c>
      <c r="E171" s="40" t="s">
        <v>697</v>
      </c>
      <c r="F171" s="40" t="s">
        <v>270</v>
      </c>
      <c r="G171" s="62" t="s">
        <v>555</v>
      </c>
      <c r="H171" s="37">
        <v>44805</v>
      </c>
      <c r="I171" s="25" t="s">
        <v>556</v>
      </c>
      <c r="J171" s="38">
        <v>14300</v>
      </c>
      <c r="K171" s="59">
        <f t="shared" si="12"/>
        <v>410.41</v>
      </c>
      <c r="L171" s="38"/>
      <c r="M171" s="38">
        <f t="shared" si="13"/>
        <v>434.72</v>
      </c>
      <c r="N171" s="38">
        <v>7715.22</v>
      </c>
      <c r="O171" s="38">
        <f t="shared" si="14"/>
        <v>5739.6500000000005</v>
      </c>
      <c r="P171"/>
      <c r="Q171"/>
      <c r="R171"/>
      <c r="S171"/>
    </row>
    <row r="172" spans="1:19" s="16" customFormat="1" x14ac:dyDescent="0.25">
      <c r="A172" s="25">
        <v>164</v>
      </c>
      <c r="B172" s="40" t="s">
        <v>701</v>
      </c>
      <c r="C172" s="40" t="s">
        <v>700</v>
      </c>
      <c r="D172" s="62" t="s">
        <v>56</v>
      </c>
      <c r="E172" s="40" t="s">
        <v>697</v>
      </c>
      <c r="F172" s="40" t="s">
        <v>270</v>
      </c>
      <c r="G172" s="62" t="s">
        <v>555</v>
      </c>
      <c r="H172" s="37">
        <v>44805</v>
      </c>
      <c r="I172" s="25" t="s">
        <v>556</v>
      </c>
      <c r="J172" s="38">
        <v>14300</v>
      </c>
      <c r="K172" s="59">
        <f t="shared" si="12"/>
        <v>410.41</v>
      </c>
      <c r="L172" s="38"/>
      <c r="M172" s="38">
        <f t="shared" si="13"/>
        <v>434.72</v>
      </c>
      <c r="N172" s="38">
        <v>0</v>
      </c>
      <c r="O172" s="38">
        <f t="shared" si="14"/>
        <v>13454.87</v>
      </c>
      <c r="P172"/>
      <c r="Q172"/>
      <c r="R172"/>
      <c r="S172"/>
    </row>
    <row r="173" spans="1:19" s="16" customFormat="1" ht="17.25" customHeight="1" x14ac:dyDescent="0.25">
      <c r="A173" s="25">
        <v>165</v>
      </c>
      <c r="B173" s="40" t="s">
        <v>699</v>
      </c>
      <c r="C173" s="40" t="s">
        <v>698</v>
      </c>
      <c r="D173" s="62" t="s">
        <v>56</v>
      </c>
      <c r="E173" s="40" t="s">
        <v>697</v>
      </c>
      <c r="F173" s="40" t="s">
        <v>270</v>
      </c>
      <c r="G173" s="62" t="s">
        <v>555</v>
      </c>
      <c r="H173" s="37">
        <v>44835</v>
      </c>
      <c r="I173" s="25" t="s">
        <v>556</v>
      </c>
      <c r="J173" s="38">
        <v>14300</v>
      </c>
      <c r="K173" s="59">
        <f t="shared" si="12"/>
        <v>410.41</v>
      </c>
      <c r="L173" s="38"/>
      <c r="M173" s="38">
        <f t="shared" si="13"/>
        <v>434.72</v>
      </c>
      <c r="N173" s="38">
        <v>0</v>
      </c>
      <c r="O173" s="38">
        <f t="shared" si="14"/>
        <v>13454.87</v>
      </c>
      <c r="P173"/>
      <c r="Q173"/>
      <c r="R173"/>
      <c r="S173"/>
    </row>
    <row r="174" spans="1:19" s="16" customFormat="1" ht="30" x14ac:dyDescent="0.25">
      <c r="A174" s="25">
        <v>166</v>
      </c>
      <c r="B174" s="18" t="s">
        <v>333</v>
      </c>
      <c r="C174" s="18" t="s">
        <v>431</v>
      </c>
      <c r="D174" s="19" t="s">
        <v>55</v>
      </c>
      <c r="E174" s="35" t="s">
        <v>506</v>
      </c>
      <c r="F174" s="23" t="s">
        <v>256</v>
      </c>
      <c r="G174" s="36" t="s">
        <v>280</v>
      </c>
      <c r="H174" s="37">
        <v>44713</v>
      </c>
      <c r="I174" s="37">
        <v>45200</v>
      </c>
      <c r="J174" s="20">
        <v>35000</v>
      </c>
      <c r="K174" s="45">
        <f t="shared" si="12"/>
        <v>1004.5</v>
      </c>
      <c r="L174" s="38">
        <v>0</v>
      </c>
      <c r="M174" s="56">
        <f t="shared" si="13"/>
        <v>1064</v>
      </c>
      <c r="N174" s="38">
        <v>0</v>
      </c>
      <c r="O174" s="56">
        <f t="shared" si="14"/>
        <v>32931.5</v>
      </c>
    </row>
    <row r="175" spans="1:19" s="16" customFormat="1" ht="30" x14ac:dyDescent="0.25">
      <c r="A175" s="25">
        <v>167</v>
      </c>
      <c r="B175" s="18" t="s">
        <v>334</v>
      </c>
      <c r="C175" s="18" t="s">
        <v>432</v>
      </c>
      <c r="D175" s="19" t="s">
        <v>56</v>
      </c>
      <c r="E175" s="35" t="s">
        <v>506</v>
      </c>
      <c r="F175" s="23" t="s">
        <v>256</v>
      </c>
      <c r="G175" s="36" t="s">
        <v>280</v>
      </c>
      <c r="H175" s="37">
        <v>44896</v>
      </c>
      <c r="I175" s="37">
        <v>45078</v>
      </c>
      <c r="J175" s="20">
        <v>35000</v>
      </c>
      <c r="K175" s="45">
        <f t="shared" si="12"/>
        <v>1004.5</v>
      </c>
      <c r="L175" s="38"/>
      <c r="M175" s="56">
        <f t="shared" si="13"/>
        <v>1064</v>
      </c>
      <c r="N175" s="38"/>
      <c r="O175" s="56">
        <f t="shared" si="14"/>
        <v>32931.5</v>
      </c>
    </row>
    <row r="176" spans="1:19" s="16" customFormat="1" ht="30" x14ac:dyDescent="0.25">
      <c r="A176" s="25">
        <v>168</v>
      </c>
      <c r="B176" s="18" t="s">
        <v>335</v>
      </c>
      <c r="C176" s="18" t="s">
        <v>433</v>
      </c>
      <c r="D176" s="19" t="s">
        <v>56</v>
      </c>
      <c r="E176" s="35" t="s">
        <v>506</v>
      </c>
      <c r="F176" s="23" t="s">
        <v>256</v>
      </c>
      <c r="G176" s="36" t="s">
        <v>280</v>
      </c>
      <c r="H176" s="37">
        <v>44927</v>
      </c>
      <c r="I176" s="37">
        <v>45108</v>
      </c>
      <c r="J176" s="20">
        <v>35000</v>
      </c>
      <c r="K176" s="45">
        <f t="shared" si="12"/>
        <v>1004.5</v>
      </c>
      <c r="L176" s="38"/>
      <c r="M176" s="56">
        <f t="shared" si="13"/>
        <v>1064</v>
      </c>
      <c r="N176" s="38">
        <v>1000</v>
      </c>
      <c r="O176" s="56">
        <f t="shared" si="14"/>
        <v>31931.5</v>
      </c>
    </row>
    <row r="177" spans="1:19" s="16" customFormat="1" ht="17.25" customHeight="1" x14ac:dyDescent="0.25">
      <c r="A177" s="25">
        <v>169</v>
      </c>
      <c r="B177" s="18" t="s">
        <v>541</v>
      </c>
      <c r="C177" s="18" t="s">
        <v>542</v>
      </c>
      <c r="D177" s="19" t="s">
        <v>55</v>
      </c>
      <c r="E177" s="18" t="s">
        <v>509</v>
      </c>
      <c r="F177" s="23" t="s">
        <v>258</v>
      </c>
      <c r="G177" s="36" t="s">
        <v>280</v>
      </c>
      <c r="H177" s="39">
        <v>40112</v>
      </c>
      <c r="I177" s="39">
        <v>45225</v>
      </c>
      <c r="J177" s="29">
        <v>50000</v>
      </c>
      <c r="K177" s="45">
        <f t="shared" si="12"/>
        <v>1435</v>
      </c>
      <c r="L177" s="38">
        <v>1854</v>
      </c>
      <c r="M177" s="56">
        <f t="shared" si="13"/>
        <v>1520</v>
      </c>
      <c r="N177" s="38">
        <v>14751.74</v>
      </c>
      <c r="O177" s="56">
        <f t="shared" si="14"/>
        <v>30439.260000000002</v>
      </c>
    </row>
    <row r="178" spans="1:19" s="16" customFormat="1" ht="17.25" customHeight="1" x14ac:dyDescent="0.25">
      <c r="A178" s="25">
        <v>170</v>
      </c>
      <c r="B178" s="40" t="s">
        <v>813</v>
      </c>
      <c r="C178" s="40" t="s">
        <v>812</v>
      </c>
      <c r="D178" s="62" t="s">
        <v>56</v>
      </c>
      <c r="E178" s="40" t="s">
        <v>811</v>
      </c>
      <c r="F178" s="40" t="s">
        <v>271</v>
      </c>
      <c r="G178" s="62" t="s">
        <v>555</v>
      </c>
      <c r="H178" s="37">
        <v>44835</v>
      </c>
      <c r="I178" s="25" t="s">
        <v>556</v>
      </c>
      <c r="J178" s="38">
        <v>23200</v>
      </c>
      <c r="K178" s="59">
        <f t="shared" si="12"/>
        <v>665.84</v>
      </c>
      <c r="L178" s="38"/>
      <c r="M178" s="38">
        <f t="shared" si="13"/>
        <v>705.28</v>
      </c>
      <c r="N178" s="38"/>
      <c r="O178" s="38">
        <f t="shared" si="14"/>
        <v>21828.880000000001</v>
      </c>
      <c r="P178"/>
      <c r="Q178"/>
      <c r="R178"/>
      <c r="S178"/>
    </row>
    <row r="179" spans="1:19" s="16" customFormat="1" ht="17.25" customHeight="1" x14ac:dyDescent="0.25">
      <c r="A179" s="25">
        <v>171</v>
      </c>
      <c r="B179" s="40" t="s">
        <v>810</v>
      </c>
      <c r="C179" s="40" t="s">
        <v>809</v>
      </c>
      <c r="D179" s="62" t="s">
        <v>55</v>
      </c>
      <c r="E179" s="40" t="s">
        <v>508</v>
      </c>
      <c r="F179" s="40" t="s">
        <v>271</v>
      </c>
      <c r="G179" s="62" t="s">
        <v>555</v>
      </c>
      <c r="H179" s="37">
        <v>44470</v>
      </c>
      <c r="I179" s="25" t="s">
        <v>556</v>
      </c>
      <c r="J179" s="38">
        <v>25200</v>
      </c>
      <c r="K179" s="59">
        <f t="shared" si="12"/>
        <v>723.24</v>
      </c>
      <c r="L179" s="38">
        <v>0</v>
      </c>
      <c r="M179" s="38">
        <f t="shared" si="13"/>
        <v>766.08</v>
      </c>
      <c r="N179" s="38">
        <v>0</v>
      </c>
      <c r="O179" s="38">
        <f t="shared" si="14"/>
        <v>23710.679999999997</v>
      </c>
      <c r="P179"/>
      <c r="Q179"/>
      <c r="R179"/>
      <c r="S179"/>
    </row>
    <row r="180" spans="1:19" s="16" customFormat="1" ht="17.25" customHeight="1" x14ac:dyDescent="0.25">
      <c r="A180" s="25">
        <v>172</v>
      </c>
      <c r="B180" s="40" t="s">
        <v>808</v>
      </c>
      <c r="C180" s="40" t="s">
        <v>807</v>
      </c>
      <c r="D180" s="62" t="s">
        <v>55</v>
      </c>
      <c r="E180" s="40" t="s">
        <v>508</v>
      </c>
      <c r="F180" s="40" t="s">
        <v>271</v>
      </c>
      <c r="G180" s="62" t="s">
        <v>555</v>
      </c>
      <c r="H180" s="37">
        <v>44470</v>
      </c>
      <c r="I180" s="25" t="s">
        <v>556</v>
      </c>
      <c r="J180" s="38">
        <v>25200</v>
      </c>
      <c r="K180" s="59">
        <f t="shared" si="12"/>
        <v>723.24</v>
      </c>
      <c r="L180" s="38">
        <v>0</v>
      </c>
      <c r="M180" s="38">
        <f t="shared" si="13"/>
        <v>766.08</v>
      </c>
      <c r="N180" s="38">
        <v>2025</v>
      </c>
      <c r="O180" s="38">
        <f t="shared" si="14"/>
        <v>21685.679999999997</v>
      </c>
      <c r="P180"/>
      <c r="Q180"/>
      <c r="R180"/>
      <c r="S180"/>
    </row>
    <row r="181" spans="1:19" s="16" customFormat="1" ht="30" x14ac:dyDescent="0.25">
      <c r="A181" s="25">
        <v>173</v>
      </c>
      <c r="B181" s="64" t="s">
        <v>806</v>
      </c>
      <c r="C181" s="40" t="s">
        <v>805</v>
      </c>
      <c r="D181" s="62" t="s">
        <v>55</v>
      </c>
      <c r="E181" s="40" t="s">
        <v>508</v>
      </c>
      <c r="F181" s="40" t="s">
        <v>271</v>
      </c>
      <c r="G181" s="62" t="s">
        <v>555</v>
      </c>
      <c r="H181" s="37">
        <v>44136</v>
      </c>
      <c r="I181" s="25" t="s">
        <v>556</v>
      </c>
      <c r="J181" s="38">
        <v>21842.7</v>
      </c>
      <c r="K181" s="59">
        <f t="shared" si="12"/>
        <v>626.88549</v>
      </c>
      <c r="L181" s="38">
        <v>0</v>
      </c>
      <c r="M181" s="38">
        <f t="shared" si="13"/>
        <v>664.01808000000005</v>
      </c>
      <c r="N181" s="38">
        <v>2375.4299999999998</v>
      </c>
      <c r="O181" s="38">
        <f t="shared" si="14"/>
        <v>18176.366429999998</v>
      </c>
      <c r="P181"/>
      <c r="Q181"/>
      <c r="R181"/>
      <c r="S181"/>
    </row>
    <row r="182" spans="1:19" s="16" customFormat="1" ht="17.25" customHeight="1" x14ac:dyDescent="0.25">
      <c r="A182" s="25">
        <v>174</v>
      </c>
      <c r="B182" s="40" t="s">
        <v>804</v>
      </c>
      <c r="C182" s="40" t="s">
        <v>803</v>
      </c>
      <c r="D182" s="62" t="s">
        <v>55</v>
      </c>
      <c r="E182" s="40" t="s">
        <v>508</v>
      </c>
      <c r="F182" s="40" t="s">
        <v>271</v>
      </c>
      <c r="G182" s="62" t="s">
        <v>555</v>
      </c>
      <c r="H182" s="37">
        <v>39904</v>
      </c>
      <c r="I182" s="25" t="s">
        <v>556</v>
      </c>
      <c r="J182" s="38">
        <v>25200</v>
      </c>
      <c r="K182" s="59">
        <f t="shared" si="12"/>
        <v>723.24</v>
      </c>
      <c r="L182" s="38">
        <v>0</v>
      </c>
      <c r="M182" s="38">
        <f t="shared" si="13"/>
        <v>766.08</v>
      </c>
      <c r="N182" s="38">
        <v>0</v>
      </c>
      <c r="O182" s="38">
        <f t="shared" si="14"/>
        <v>23710.679999999997</v>
      </c>
      <c r="P182"/>
      <c r="Q182"/>
      <c r="R182"/>
      <c r="S182"/>
    </row>
    <row r="183" spans="1:19" s="16" customFormat="1" ht="17.25" customHeight="1" x14ac:dyDescent="0.25">
      <c r="A183" s="25">
        <v>175</v>
      </c>
      <c r="B183" s="40" t="s">
        <v>383</v>
      </c>
      <c r="C183" s="40" t="s">
        <v>802</v>
      </c>
      <c r="D183" s="62" t="s">
        <v>55</v>
      </c>
      <c r="E183" s="40" t="s">
        <v>508</v>
      </c>
      <c r="F183" s="40" t="s">
        <v>271</v>
      </c>
      <c r="G183" s="62" t="s">
        <v>555</v>
      </c>
      <c r="H183" s="43">
        <v>41197</v>
      </c>
      <c r="I183" s="25" t="s">
        <v>556</v>
      </c>
      <c r="J183" s="38">
        <v>25200</v>
      </c>
      <c r="K183" s="59">
        <f t="shared" si="12"/>
        <v>723.24</v>
      </c>
      <c r="L183" s="38">
        <v>0</v>
      </c>
      <c r="M183" s="38">
        <f t="shared" si="13"/>
        <v>766.08</v>
      </c>
      <c r="N183" s="38">
        <v>0</v>
      </c>
      <c r="O183" s="38">
        <f t="shared" si="14"/>
        <v>23710.679999999997</v>
      </c>
      <c r="P183"/>
      <c r="Q183"/>
      <c r="R183"/>
      <c r="S183"/>
    </row>
    <row r="184" spans="1:19" s="16" customFormat="1" ht="17.25" customHeight="1" x14ac:dyDescent="0.25">
      <c r="A184" s="25">
        <v>176</v>
      </c>
      <c r="B184" s="40" t="s">
        <v>801</v>
      </c>
      <c r="C184" s="40" t="s">
        <v>800</v>
      </c>
      <c r="D184" s="62" t="s">
        <v>55</v>
      </c>
      <c r="E184" s="40" t="s">
        <v>508</v>
      </c>
      <c r="F184" s="40" t="s">
        <v>271</v>
      </c>
      <c r="G184" s="62" t="s">
        <v>555</v>
      </c>
      <c r="H184" s="37">
        <v>42644</v>
      </c>
      <c r="I184" s="25" t="s">
        <v>556</v>
      </c>
      <c r="J184" s="38">
        <v>25200</v>
      </c>
      <c r="K184" s="59">
        <f t="shared" si="12"/>
        <v>723.24</v>
      </c>
      <c r="L184" s="38">
        <v>0</v>
      </c>
      <c r="M184" s="38">
        <f t="shared" si="13"/>
        <v>766.08</v>
      </c>
      <c r="N184" s="38">
        <v>0</v>
      </c>
      <c r="O184" s="38">
        <f t="shared" si="14"/>
        <v>23710.679999999997</v>
      </c>
      <c r="P184"/>
      <c r="Q184"/>
      <c r="R184"/>
      <c r="S184"/>
    </row>
    <row r="185" spans="1:19" s="16" customFormat="1" ht="17.25" customHeight="1" x14ac:dyDescent="0.25">
      <c r="A185" s="25">
        <v>177</v>
      </c>
      <c r="B185" s="40" t="s">
        <v>799</v>
      </c>
      <c r="C185" s="40" t="s">
        <v>798</v>
      </c>
      <c r="D185" s="62" t="s">
        <v>55</v>
      </c>
      <c r="E185" s="40" t="s">
        <v>508</v>
      </c>
      <c r="F185" s="40" t="s">
        <v>271</v>
      </c>
      <c r="G185" s="62" t="s">
        <v>555</v>
      </c>
      <c r="H185" s="37">
        <v>43344</v>
      </c>
      <c r="I185" s="25" t="s">
        <v>556</v>
      </c>
      <c r="J185" s="38">
        <v>25200</v>
      </c>
      <c r="K185" s="59">
        <f t="shared" si="12"/>
        <v>723.24</v>
      </c>
      <c r="L185" s="38">
        <v>0</v>
      </c>
      <c r="M185" s="38">
        <f t="shared" si="13"/>
        <v>766.08</v>
      </c>
      <c r="N185" s="38">
        <v>3148</v>
      </c>
      <c r="O185" s="38">
        <f t="shared" si="14"/>
        <v>20562.679999999997</v>
      </c>
      <c r="P185"/>
      <c r="Q185"/>
      <c r="R185"/>
      <c r="S185"/>
    </row>
    <row r="186" spans="1:19" s="16" customFormat="1" ht="17.25" customHeight="1" x14ac:dyDescent="0.25">
      <c r="A186" s="25">
        <v>178</v>
      </c>
      <c r="B186" s="40" t="s">
        <v>797</v>
      </c>
      <c r="C186" s="40" t="s">
        <v>796</v>
      </c>
      <c r="D186" s="62" t="s">
        <v>55</v>
      </c>
      <c r="E186" s="40" t="s">
        <v>508</v>
      </c>
      <c r="F186" s="40" t="s">
        <v>271</v>
      </c>
      <c r="G186" s="62" t="s">
        <v>555</v>
      </c>
      <c r="H186" s="37">
        <v>43770</v>
      </c>
      <c r="I186" s="25" t="s">
        <v>556</v>
      </c>
      <c r="J186" s="38">
        <v>21842.7</v>
      </c>
      <c r="K186" s="59">
        <f t="shared" si="12"/>
        <v>626.88549</v>
      </c>
      <c r="L186" s="38">
        <v>0</v>
      </c>
      <c r="M186" s="38">
        <f t="shared" si="13"/>
        <v>664.01808000000005</v>
      </c>
      <c r="N186" s="38">
        <v>6734.96</v>
      </c>
      <c r="O186" s="38">
        <f t="shared" si="14"/>
        <v>13816.836429999999</v>
      </c>
      <c r="P186"/>
      <c r="Q186"/>
      <c r="R186"/>
      <c r="S186"/>
    </row>
    <row r="187" spans="1:19" s="16" customFormat="1" ht="17.25" customHeight="1" x14ac:dyDescent="0.25">
      <c r="A187" s="25">
        <v>179</v>
      </c>
      <c r="B187" s="40" t="s">
        <v>631</v>
      </c>
      <c r="C187" s="40" t="s">
        <v>795</v>
      </c>
      <c r="D187" s="62" t="s">
        <v>55</v>
      </c>
      <c r="E187" s="40" t="s">
        <v>508</v>
      </c>
      <c r="F187" s="40" t="s">
        <v>271</v>
      </c>
      <c r="G187" s="62" t="s">
        <v>555</v>
      </c>
      <c r="H187" s="37">
        <v>45108</v>
      </c>
      <c r="I187" s="25" t="s">
        <v>556</v>
      </c>
      <c r="J187" s="38">
        <v>25200</v>
      </c>
      <c r="K187" s="59">
        <f t="shared" si="12"/>
        <v>723.24</v>
      </c>
      <c r="L187" s="38"/>
      <c r="M187" s="38">
        <f t="shared" si="13"/>
        <v>766.08</v>
      </c>
      <c r="N187" s="38"/>
      <c r="O187" s="38">
        <f t="shared" si="14"/>
        <v>23710.679999999997</v>
      </c>
      <c r="P187"/>
      <c r="Q187"/>
      <c r="R187"/>
      <c r="S187"/>
    </row>
    <row r="188" spans="1:19" s="16" customFormat="1" ht="17.25" customHeight="1" x14ac:dyDescent="0.25">
      <c r="A188" s="25">
        <v>180</v>
      </c>
      <c r="B188" s="40" t="s">
        <v>794</v>
      </c>
      <c r="C188" s="40" t="s">
        <v>793</v>
      </c>
      <c r="D188" s="62" t="s">
        <v>55</v>
      </c>
      <c r="E188" s="40" t="s">
        <v>508</v>
      </c>
      <c r="F188" s="40" t="s">
        <v>271</v>
      </c>
      <c r="G188" s="62" t="s">
        <v>555</v>
      </c>
      <c r="H188" s="37">
        <v>45108</v>
      </c>
      <c r="I188" s="25" t="s">
        <v>556</v>
      </c>
      <c r="J188" s="38">
        <v>28900</v>
      </c>
      <c r="K188" s="59">
        <f t="shared" si="12"/>
        <v>829.43</v>
      </c>
      <c r="L188" s="38"/>
      <c r="M188" s="38">
        <f t="shared" si="13"/>
        <v>878.56</v>
      </c>
      <c r="N188" s="38"/>
      <c r="O188" s="38">
        <f t="shared" si="14"/>
        <v>27192.01</v>
      </c>
      <c r="P188"/>
      <c r="Q188"/>
      <c r="R188"/>
      <c r="S188"/>
    </row>
    <row r="189" spans="1:19" s="16" customFormat="1" ht="17.25" customHeight="1" x14ac:dyDescent="0.25">
      <c r="A189" s="25">
        <v>181</v>
      </c>
      <c r="B189" s="40" t="s">
        <v>792</v>
      </c>
      <c r="C189" s="40" t="s">
        <v>791</v>
      </c>
      <c r="D189" s="62" t="s">
        <v>55</v>
      </c>
      <c r="E189" s="40" t="s">
        <v>508</v>
      </c>
      <c r="F189" s="40" t="s">
        <v>271</v>
      </c>
      <c r="G189" s="62" t="s">
        <v>555</v>
      </c>
      <c r="H189" s="37">
        <v>45261</v>
      </c>
      <c r="I189" s="25" t="s">
        <v>556</v>
      </c>
      <c r="J189" s="38">
        <v>25200</v>
      </c>
      <c r="K189" s="59">
        <f t="shared" si="12"/>
        <v>723.24</v>
      </c>
      <c r="L189" s="38"/>
      <c r="M189" s="38">
        <f t="shared" si="13"/>
        <v>766.08</v>
      </c>
      <c r="N189" s="38"/>
      <c r="O189" s="38">
        <f t="shared" si="14"/>
        <v>23710.679999999997</v>
      </c>
      <c r="P189"/>
      <c r="Q189"/>
      <c r="R189"/>
      <c r="S189"/>
    </row>
    <row r="190" spans="1:19" s="16" customFormat="1" ht="17.25" customHeight="1" x14ac:dyDescent="0.25">
      <c r="A190" s="25">
        <v>182</v>
      </c>
      <c r="B190" s="18" t="s">
        <v>336</v>
      </c>
      <c r="C190" s="18" t="s">
        <v>434</v>
      </c>
      <c r="D190" s="19" t="s">
        <v>55</v>
      </c>
      <c r="E190" s="54" t="s">
        <v>507</v>
      </c>
      <c r="F190" s="23" t="s">
        <v>271</v>
      </c>
      <c r="G190" s="36" t="s">
        <v>280</v>
      </c>
      <c r="H190" s="37">
        <v>44805</v>
      </c>
      <c r="I190" s="37">
        <v>45170</v>
      </c>
      <c r="J190" s="20">
        <v>35000</v>
      </c>
      <c r="K190" s="45">
        <f t="shared" si="12"/>
        <v>1004.5</v>
      </c>
      <c r="L190" s="38"/>
      <c r="M190" s="56">
        <f t="shared" si="13"/>
        <v>1064</v>
      </c>
      <c r="N190" s="38"/>
      <c r="O190" s="56">
        <f t="shared" si="14"/>
        <v>32931.5</v>
      </c>
    </row>
    <row r="191" spans="1:19" s="16" customFormat="1" ht="17.25" customHeight="1" x14ac:dyDescent="0.25">
      <c r="A191" s="25">
        <v>183</v>
      </c>
      <c r="B191" s="18" t="s">
        <v>337</v>
      </c>
      <c r="C191" s="18" t="s">
        <v>435</v>
      </c>
      <c r="D191" s="19" t="s">
        <v>55</v>
      </c>
      <c r="E191" s="18" t="s">
        <v>508</v>
      </c>
      <c r="F191" s="23" t="s">
        <v>271</v>
      </c>
      <c r="G191" s="36" t="s">
        <v>280</v>
      </c>
      <c r="H191" s="37">
        <v>39539</v>
      </c>
      <c r="I191" s="37">
        <v>45383</v>
      </c>
      <c r="J191" s="20">
        <v>27700</v>
      </c>
      <c r="K191" s="45">
        <f t="shared" si="12"/>
        <v>794.99</v>
      </c>
      <c r="L191" s="38">
        <v>0</v>
      </c>
      <c r="M191" s="56">
        <f t="shared" si="13"/>
        <v>842.08</v>
      </c>
      <c r="N191" s="38">
        <v>0</v>
      </c>
      <c r="O191" s="56">
        <f t="shared" si="14"/>
        <v>26062.929999999997</v>
      </c>
    </row>
    <row r="192" spans="1:19" s="16" customFormat="1" ht="17.25" customHeight="1" x14ac:dyDescent="0.25">
      <c r="A192" s="25">
        <v>184</v>
      </c>
      <c r="B192" s="18" t="s">
        <v>338</v>
      </c>
      <c r="C192" s="18" t="s">
        <v>436</v>
      </c>
      <c r="D192" s="19" t="s">
        <v>55</v>
      </c>
      <c r="E192" s="18" t="s">
        <v>508</v>
      </c>
      <c r="F192" s="23" t="s">
        <v>271</v>
      </c>
      <c r="G192" s="36" t="s">
        <v>280</v>
      </c>
      <c r="H192" s="37">
        <v>44256</v>
      </c>
      <c r="I192" s="37">
        <v>44986</v>
      </c>
      <c r="J192" s="22">
        <v>25200</v>
      </c>
      <c r="K192" s="45">
        <f t="shared" si="12"/>
        <v>723.24</v>
      </c>
      <c r="L192" s="38">
        <v>0</v>
      </c>
      <c r="M192" s="56">
        <f t="shared" si="13"/>
        <v>766.08</v>
      </c>
      <c r="N192" s="38">
        <v>0</v>
      </c>
      <c r="O192" s="56">
        <f t="shared" si="14"/>
        <v>23710.679999999997</v>
      </c>
    </row>
    <row r="193" spans="1:19" s="16" customFormat="1" ht="17.25" customHeight="1" x14ac:dyDescent="0.25">
      <c r="A193" s="25">
        <v>185</v>
      </c>
      <c r="B193" s="40" t="s">
        <v>817</v>
      </c>
      <c r="C193" s="40" t="s">
        <v>816</v>
      </c>
      <c r="D193" s="62" t="s">
        <v>55</v>
      </c>
      <c r="E193" s="40" t="s">
        <v>815</v>
      </c>
      <c r="F193" s="40" t="s">
        <v>814</v>
      </c>
      <c r="G193" s="62" t="s">
        <v>555</v>
      </c>
      <c r="H193" s="37">
        <v>45170</v>
      </c>
      <c r="I193" s="25" t="s">
        <v>556</v>
      </c>
      <c r="J193" s="38">
        <v>25000</v>
      </c>
      <c r="K193" s="59">
        <f t="shared" si="12"/>
        <v>717.5</v>
      </c>
      <c r="L193" s="38"/>
      <c r="M193" s="38">
        <f t="shared" si="13"/>
        <v>760</v>
      </c>
      <c r="N193" s="38"/>
      <c r="O193" s="38">
        <f t="shared" si="14"/>
        <v>23522.5</v>
      </c>
      <c r="P193"/>
      <c r="Q193"/>
      <c r="R193"/>
      <c r="S193"/>
    </row>
    <row r="194" spans="1:19" s="16" customFormat="1" ht="17.25" customHeight="1" x14ac:dyDescent="0.25">
      <c r="A194" s="25">
        <v>186</v>
      </c>
      <c r="B194" s="40" t="s">
        <v>823</v>
      </c>
      <c r="C194" s="40" t="s">
        <v>822</v>
      </c>
      <c r="D194" s="62" t="s">
        <v>55</v>
      </c>
      <c r="E194" s="40" t="s">
        <v>819</v>
      </c>
      <c r="F194" s="40" t="s">
        <v>814</v>
      </c>
      <c r="G194" s="62" t="s">
        <v>555</v>
      </c>
      <c r="H194" s="37">
        <v>39729</v>
      </c>
      <c r="I194" s="25" t="s">
        <v>556</v>
      </c>
      <c r="J194" s="38">
        <v>19400</v>
      </c>
      <c r="K194" s="59">
        <f t="shared" si="12"/>
        <v>556.78</v>
      </c>
      <c r="L194" s="38">
        <v>0</v>
      </c>
      <c r="M194" s="38">
        <f t="shared" si="13"/>
        <v>589.76</v>
      </c>
      <c r="N194" s="38">
        <v>6843.6</v>
      </c>
      <c r="O194" s="38">
        <f t="shared" si="14"/>
        <v>11409.860000000002</v>
      </c>
      <c r="P194"/>
      <c r="Q194"/>
      <c r="R194"/>
      <c r="S194"/>
    </row>
    <row r="195" spans="1:19" s="16" customFormat="1" ht="17.25" customHeight="1" x14ac:dyDescent="0.25">
      <c r="A195" s="25">
        <v>187</v>
      </c>
      <c r="B195" s="40" t="s">
        <v>821</v>
      </c>
      <c r="C195" s="40" t="s">
        <v>820</v>
      </c>
      <c r="D195" s="62" t="s">
        <v>55</v>
      </c>
      <c r="E195" s="40" t="s">
        <v>819</v>
      </c>
      <c r="F195" s="40" t="s">
        <v>814</v>
      </c>
      <c r="G195" s="62" t="s">
        <v>555</v>
      </c>
      <c r="H195" s="37" t="s">
        <v>818</v>
      </c>
      <c r="I195" s="25" t="s">
        <v>556</v>
      </c>
      <c r="J195" s="38">
        <v>19000</v>
      </c>
      <c r="K195" s="59">
        <f t="shared" si="12"/>
        <v>545.29999999999995</v>
      </c>
      <c r="L195" s="38">
        <v>0</v>
      </c>
      <c r="M195" s="38">
        <f t="shared" si="13"/>
        <v>577.6</v>
      </c>
      <c r="N195" s="38">
        <v>0</v>
      </c>
      <c r="O195" s="38">
        <f t="shared" si="14"/>
        <v>17877.100000000002</v>
      </c>
      <c r="P195"/>
      <c r="Q195"/>
      <c r="R195"/>
      <c r="S195"/>
    </row>
    <row r="196" spans="1:19" s="16" customFormat="1" ht="17.25" customHeight="1" x14ac:dyDescent="0.25">
      <c r="A196" s="25">
        <v>188</v>
      </c>
      <c r="B196" s="18" t="s">
        <v>547</v>
      </c>
      <c r="C196" s="18" t="s">
        <v>548</v>
      </c>
      <c r="D196" s="19" t="s">
        <v>56</v>
      </c>
      <c r="E196" s="18" t="s">
        <v>549</v>
      </c>
      <c r="F196" s="23" t="s">
        <v>550</v>
      </c>
      <c r="G196" s="36" t="s">
        <v>280</v>
      </c>
      <c r="H196" s="39">
        <v>45261</v>
      </c>
      <c r="I196" s="39">
        <v>45444</v>
      </c>
      <c r="J196" s="29">
        <v>50000</v>
      </c>
      <c r="K196" s="45">
        <f t="shared" si="12"/>
        <v>1435</v>
      </c>
      <c r="L196" s="38">
        <v>1854</v>
      </c>
      <c r="M196" s="56">
        <f t="shared" si="13"/>
        <v>1520</v>
      </c>
      <c r="N196" s="38">
        <v>0</v>
      </c>
      <c r="O196" s="56">
        <f t="shared" si="14"/>
        <v>45191</v>
      </c>
    </row>
    <row r="197" spans="1:19" s="16" customFormat="1" ht="17.25" customHeight="1" x14ac:dyDescent="0.25">
      <c r="A197" s="25">
        <v>189</v>
      </c>
      <c r="B197" s="18" t="s">
        <v>339</v>
      </c>
      <c r="C197" s="18" t="s">
        <v>437</v>
      </c>
      <c r="D197" s="19" t="s">
        <v>56</v>
      </c>
      <c r="E197" s="21" t="s">
        <v>505</v>
      </c>
      <c r="F197" s="23" t="s">
        <v>257</v>
      </c>
      <c r="G197" s="36" t="s">
        <v>280</v>
      </c>
      <c r="H197" s="37">
        <v>44319</v>
      </c>
      <c r="I197" s="37">
        <v>45049</v>
      </c>
      <c r="J197" s="22">
        <v>19000</v>
      </c>
      <c r="K197" s="45">
        <f t="shared" si="12"/>
        <v>545.29999999999995</v>
      </c>
      <c r="L197" s="38">
        <v>0</v>
      </c>
      <c r="M197" s="56">
        <f t="shared" si="13"/>
        <v>577.6</v>
      </c>
      <c r="N197" s="38">
        <v>0</v>
      </c>
      <c r="O197" s="56">
        <f t="shared" si="14"/>
        <v>17877.100000000002</v>
      </c>
    </row>
    <row r="198" spans="1:19" s="16" customFormat="1" ht="17.25" customHeight="1" x14ac:dyDescent="0.25">
      <c r="A198" s="25">
        <v>190</v>
      </c>
      <c r="B198" s="40" t="s">
        <v>898</v>
      </c>
      <c r="C198" s="40" t="s">
        <v>897</v>
      </c>
      <c r="D198" s="62" t="s">
        <v>56</v>
      </c>
      <c r="E198" s="40" t="s">
        <v>882</v>
      </c>
      <c r="F198" s="40" t="s">
        <v>257</v>
      </c>
      <c r="G198" s="62" t="s">
        <v>555</v>
      </c>
      <c r="H198" s="37">
        <v>44713</v>
      </c>
      <c r="I198" s="25" t="s">
        <v>556</v>
      </c>
      <c r="J198" s="38">
        <v>19000</v>
      </c>
      <c r="K198" s="59">
        <f t="shared" si="12"/>
        <v>545.29999999999995</v>
      </c>
      <c r="L198" s="38">
        <v>0</v>
      </c>
      <c r="M198" s="38">
        <f t="shared" si="13"/>
        <v>577.6</v>
      </c>
      <c r="N198" s="38">
        <v>0</v>
      </c>
      <c r="O198" s="38">
        <f t="shared" si="14"/>
        <v>17877.100000000002</v>
      </c>
      <c r="P198"/>
      <c r="Q198"/>
      <c r="R198"/>
      <c r="S198"/>
    </row>
    <row r="199" spans="1:19" s="16" customFormat="1" ht="17.25" customHeight="1" x14ac:dyDescent="0.25">
      <c r="A199" s="25">
        <v>191</v>
      </c>
      <c r="B199" s="40" t="s">
        <v>896</v>
      </c>
      <c r="C199" s="40" t="s">
        <v>895</v>
      </c>
      <c r="D199" s="62" t="s">
        <v>56</v>
      </c>
      <c r="E199" s="40" t="s">
        <v>875</v>
      </c>
      <c r="F199" s="40" t="s">
        <v>257</v>
      </c>
      <c r="G199" s="62" t="s">
        <v>555</v>
      </c>
      <c r="H199" s="37">
        <v>42278</v>
      </c>
      <c r="I199" s="25" t="s">
        <v>556</v>
      </c>
      <c r="J199" s="38">
        <v>23037</v>
      </c>
      <c r="K199" s="59">
        <f t="shared" ref="K199:K259" si="15">+J199*2.87%</f>
        <v>661.16189999999995</v>
      </c>
      <c r="L199" s="38">
        <v>0</v>
      </c>
      <c r="M199" s="38">
        <f t="shared" ref="M199:M242" si="16">+J199*3.04%</f>
        <v>700.32479999999998</v>
      </c>
      <c r="N199" s="38">
        <v>1512.45</v>
      </c>
      <c r="O199" s="38">
        <f t="shared" ref="O199:O259" si="17">+J199-K199-L199-M199-N199</f>
        <v>20163.063300000002</v>
      </c>
      <c r="P199"/>
      <c r="Q199"/>
      <c r="R199"/>
      <c r="S199"/>
    </row>
    <row r="200" spans="1:19" s="16" customFormat="1" ht="17.25" customHeight="1" x14ac:dyDescent="0.25">
      <c r="A200" s="25">
        <v>192</v>
      </c>
      <c r="B200" s="40" t="s">
        <v>894</v>
      </c>
      <c r="C200" s="40" t="s">
        <v>893</v>
      </c>
      <c r="D200" s="62" t="s">
        <v>56</v>
      </c>
      <c r="E200" s="40" t="s">
        <v>875</v>
      </c>
      <c r="F200" s="40" t="s">
        <v>257</v>
      </c>
      <c r="G200" s="62" t="s">
        <v>555</v>
      </c>
      <c r="H200" s="37">
        <v>42493</v>
      </c>
      <c r="I200" s="25" t="s">
        <v>556</v>
      </c>
      <c r="J200" s="38">
        <v>23037</v>
      </c>
      <c r="K200" s="59">
        <f t="shared" si="15"/>
        <v>661.16189999999995</v>
      </c>
      <c r="L200" s="38">
        <v>0</v>
      </c>
      <c r="M200" s="38">
        <f t="shared" si="16"/>
        <v>700.32479999999998</v>
      </c>
      <c r="N200" s="38">
        <v>0</v>
      </c>
      <c r="O200" s="38">
        <f t="shared" si="17"/>
        <v>21675.513300000002</v>
      </c>
      <c r="P200"/>
      <c r="Q200"/>
      <c r="R200"/>
      <c r="S200"/>
    </row>
    <row r="201" spans="1:19" s="16" customFormat="1" ht="17.25" customHeight="1" x14ac:dyDescent="0.25">
      <c r="A201" s="25">
        <v>193</v>
      </c>
      <c r="B201" s="40" t="s">
        <v>892</v>
      </c>
      <c r="C201" s="40" t="s">
        <v>891</v>
      </c>
      <c r="D201" s="62" t="s">
        <v>55</v>
      </c>
      <c r="E201" s="40" t="s">
        <v>875</v>
      </c>
      <c r="F201" s="40" t="s">
        <v>257</v>
      </c>
      <c r="G201" s="62" t="s">
        <v>555</v>
      </c>
      <c r="H201" s="37">
        <v>42432</v>
      </c>
      <c r="I201" s="25" t="s">
        <v>556</v>
      </c>
      <c r="J201" s="38">
        <v>19000</v>
      </c>
      <c r="K201" s="59">
        <f t="shared" si="15"/>
        <v>545.29999999999995</v>
      </c>
      <c r="L201" s="38">
        <v>0</v>
      </c>
      <c r="M201" s="38">
        <f t="shared" si="16"/>
        <v>577.6</v>
      </c>
      <c r="N201" s="38">
        <v>6074.01</v>
      </c>
      <c r="O201" s="38">
        <f t="shared" si="17"/>
        <v>11803.090000000002</v>
      </c>
      <c r="P201"/>
      <c r="Q201"/>
      <c r="R201"/>
      <c r="S201"/>
    </row>
    <row r="202" spans="1:19" s="16" customFormat="1" ht="17.25" customHeight="1" x14ac:dyDescent="0.25">
      <c r="A202" s="25">
        <v>194</v>
      </c>
      <c r="B202" s="40" t="s">
        <v>890</v>
      </c>
      <c r="C202" s="40" t="s">
        <v>889</v>
      </c>
      <c r="D202" s="62" t="s">
        <v>56</v>
      </c>
      <c r="E202" s="40" t="s">
        <v>875</v>
      </c>
      <c r="F202" s="40" t="s">
        <v>257</v>
      </c>
      <c r="G202" s="62" t="s">
        <v>555</v>
      </c>
      <c r="H202" s="39">
        <v>43010</v>
      </c>
      <c r="I202" s="25" t="s">
        <v>556</v>
      </c>
      <c r="J202" s="38">
        <v>19000</v>
      </c>
      <c r="K202" s="59">
        <f t="shared" si="15"/>
        <v>545.29999999999995</v>
      </c>
      <c r="L202" s="38">
        <v>0</v>
      </c>
      <c r="M202" s="38">
        <f t="shared" si="16"/>
        <v>577.6</v>
      </c>
      <c r="N202" s="38">
        <v>0</v>
      </c>
      <c r="O202" s="38">
        <f t="shared" si="17"/>
        <v>17877.100000000002</v>
      </c>
      <c r="P202"/>
      <c r="Q202"/>
      <c r="R202"/>
      <c r="S202"/>
    </row>
    <row r="203" spans="1:19" s="16" customFormat="1" ht="17.25" customHeight="1" x14ac:dyDescent="0.25">
      <c r="A203" s="25">
        <v>195</v>
      </c>
      <c r="B203" s="40" t="s">
        <v>888</v>
      </c>
      <c r="C203" s="40" t="s">
        <v>887</v>
      </c>
      <c r="D203" s="62" t="s">
        <v>56</v>
      </c>
      <c r="E203" s="40" t="s">
        <v>875</v>
      </c>
      <c r="F203" s="40" t="s">
        <v>257</v>
      </c>
      <c r="G203" s="62" t="s">
        <v>555</v>
      </c>
      <c r="H203" s="37">
        <v>43283</v>
      </c>
      <c r="I203" s="25" t="s">
        <v>556</v>
      </c>
      <c r="J203" s="38">
        <v>19000</v>
      </c>
      <c r="K203" s="59">
        <f t="shared" si="15"/>
        <v>545.29999999999995</v>
      </c>
      <c r="L203" s="38">
        <v>0</v>
      </c>
      <c r="M203" s="38">
        <f t="shared" si="16"/>
        <v>577.6</v>
      </c>
      <c r="N203" s="38">
        <v>648</v>
      </c>
      <c r="O203" s="38">
        <f t="shared" si="17"/>
        <v>17229.100000000002</v>
      </c>
      <c r="P203"/>
      <c r="Q203"/>
      <c r="R203"/>
      <c r="S203"/>
    </row>
    <row r="204" spans="1:19" s="16" customFormat="1" ht="17.25" customHeight="1" x14ac:dyDescent="0.25">
      <c r="A204" s="25">
        <v>196</v>
      </c>
      <c r="B204" s="40" t="s">
        <v>886</v>
      </c>
      <c r="C204" s="40" t="s">
        <v>885</v>
      </c>
      <c r="D204" s="62" t="s">
        <v>56</v>
      </c>
      <c r="E204" s="40" t="s">
        <v>882</v>
      </c>
      <c r="F204" s="40" t="s">
        <v>257</v>
      </c>
      <c r="G204" s="62" t="s">
        <v>555</v>
      </c>
      <c r="H204" s="37">
        <v>44805</v>
      </c>
      <c r="I204" s="25" t="s">
        <v>556</v>
      </c>
      <c r="J204" s="38">
        <v>19000</v>
      </c>
      <c r="K204" s="59">
        <f t="shared" si="15"/>
        <v>545.29999999999995</v>
      </c>
      <c r="L204" s="38"/>
      <c r="M204" s="38">
        <f t="shared" si="16"/>
        <v>577.6</v>
      </c>
      <c r="N204" s="38"/>
      <c r="O204" s="38">
        <f t="shared" si="17"/>
        <v>17877.100000000002</v>
      </c>
      <c r="P204"/>
      <c r="Q204"/>
      <c r="R204"/>
      <c r="S204"/>
    </row>
    <row r="205" spans="1:19" s="16" customFormat="1" ht="17.25" customHeight="1" x14ac:dyDescent="0.25">
      <c r="A205" s="25">
        <v>197</v>
      </c>
      <c r="B205" s="40" t="s">
        <v>884</v>
      </c>
      <c r="C205" s="40" t="s">
        <v>883</v>
      </c>
      <c r="D205" s="62" t="s">
        <v>55</v>
      </c>
      <c r="E205" s="40" t="s">
        <v>882</v>
      </c>
      <c r="F205" s="40" t="s">
        <v>257</v>
      </c>
      <c r="G205" s="62" t="s">
        <v>555</v>
      </c>
      <c r="H205" s="37">
        <v>44805</v>
      </c>
      <c r="I205" s="25" t="s">
        <v>556</v>
      </c>
      <c r="J205" s="38">
        <v>19000</v>
      </c>
      <c r="K205" s="59">
        <f t="shared" si="15"/>
        <v>545.29999999999995</v>
      </c>
      <c r="L205" s="38"/>
      <c r="M205" s="38">
        <f t="shared" si="16"/>
        <v>577.6</v>
      </c>
      <c r="N205" s="38"/>
      <c r="O205" s="38">
        <f t="shared" si="17"/>
        <v>17877.100000000002</v>
      </c>
      <c r="P205"/>
      <c r="Q205"/>
      <c r="R205"/>
      <c r="S205"/>
    </row>
    <row r="206" spans="1:19" s="16" customFormat="1" ht="17.25" customHeight="1" x14ac:dyDescent="0.25">
      <c r="A206" s="25">
        <v>198</v>
      </c>
      <c r="B206" s="40" t="s">
        <v>881</v>
      </c>
      <c r="C206" s="40" t="s">
        <v>880</v>
      </c>
      <c r="D206" s="62" t="s">
        <v>56</v>
      </c>
      <c r="E206" s="40" t="s">
        <v>875</v>
      </c>
      <c r="F206" s="40" t="s">
        <v>257</v>
      </c>
      <c r="G206" s="62" t="s">
        <v>555</v>
      </c>
      <c r="H206" s="37">
        <v>45139</v>
      </c>
      <c r="I206" s="25" t="s">
        <v>556</v>
      </c>
      <c r="J206" s="38">
        <v>18700</v>
      </c>
      <c r="K206" s="59">
        <f t="shared" si="15"/>
        <v>536.68999999999994</v>
      </c>
      <c r="L206" s="38"/>
      <c r="M206" s="38">
        <f t="shared" si="16"/>
        <v>568.48</v>
      </c>
      <c r="N206" s="38"/>
      <c r="O206" s="38">
        <f t="shared" si="17"/>
        <v>17594.830000000002</v>
      </c>
      <c r="P206"/>
      <c r="Q206"/>
      <c r="R206"/>
      <c r="S206"/>
    </row>
    <row r="207" spans="1:19" s="16" customFormat="1" ht="17.25" customHeight="1" x14ac:dyDescent="0.25">
      <c r="A207" s="25">
        <v>199</v>
      </c>
      <c r="B207" s="40" t="s">
        <v>879</v>
      </c>
      <c r="C207" s="40" t="s">
        <v>878</v>
      </c>
      <c r="D207" s="62" t="s">
        <v>56</v>
      </c>
      <c r="E207" s="40" t="s">
        <v>875</v>
      </c>
      <c r="F207" s="40" t="s">
        <v>257</v>
      </c>
      <c r="G207" s="62" t="s">
        <v>555</v>
      </c>
      <c r="H207" s="37">
        <v>45231</v>
      </c>
      <c r="I207" s="25" t="s">
        <v>556</v>
      </c>
      <c r="J207" s="38">
        <v>19000</v>
      </c>
      <c r="K207" s="59">
        <f t="shared" si="15"/>
        <v>545.29999999999995</v>
      </c>
      <c r="L207" s="38"/>
      <c r="M207" s="38">
        <f t="shared" si="16"/>
        <v>577.6</v>
      </c>
      <c r="N207" s="38"/>
      <c r="O207" s="38">
        <f t="shared" si="17"/>
        <v>17877.100000000002</v>
      </c>
      <c r="P207"/>
      <c r="Q207"/>
      <c r="R207"/>
      <c r="S207"/>
    </row>
    <row r="208" spans="1:19" s="16" customFormat="1" ht="17.25" customHeight="1" x14ac:dyDescent="0.25">
      <c r="A208" s="25">
        <v>200</v>
      </c>
      <c r="B208" s="40" t="s">
        <v>877</v>
      </c>
      <c r="C208" s="40" t="s">
        <v>876</v>
      </c>
      <c r="D208" s="62" t="s">
        <v>56</v>
      </c>
      <c r="E208" s="40" t="s">
        <v>875</v>
      </c>
      <c r="F208" s="40" t="s">
        <v>257</v>
      </c>
      <c r="G208" s="62" t="s">
        <v>555</v>
      </c>
      <c r="H208" s="37">
        <v>45261</v>
      </c>
      <c r="I208" s="25" t="s">
        <v>556</v>
      </c>
      <c r="J208" s="38">
        <v>19000</v>
      </c>
      <c r="K208" s="59">
        <f t="shared" si="15"/>
        <v>545.29999999999995</v>
      </c>
      <c r="L208" s="38"/>
      <c r="M208" s="38">
        <f t="shared" si="16"/>
        <v>577.6</v>
      </c>
      <c r="N208" s="38"/>
      <c r="O208" s="38">
        <f t="shared" si="17"/>
        <v>17877.100000000002</v>
      </c>
      <c r="P208"/>
      <c r="Q208"/>
      <c r="R208"/>
      <c r="S208"/>
    </row>
    <row r="209" spans="1:19" s="16" customFormat="1" ht="17.25" customHeight="1" x14ac:dyDescent="0.25">
      <c r="A209" s="25">
        <v>201</v>
      </c>
      <c r="B209" s="40" t="s">
        <v>874</v>
      </c>
      <c r="C209" s="40" t="s">
        <v>873</v>
      </c>
      <c r="D209" s="62" t="s">
        <v>56</v>
      </c>
      <c r="E209" s="40" t="s">
        <v>872</v>
      </c>
      <c r="F209" s="40" t="s">
        <v>257</v>
      </c>
      <c r="G209" s="62" t="s">
        <v>555</v>
      </c>
      <c r="H209" s="37">
        <v>45261</v>
      </c>
      <c r="I209" s="25" t="s">
        <v>556</v>
      </c>
      <c r="J209" s="38">
        <v>19000</v>
      </c>
      <c r="K209" s="59">
        <f t="shared" si="15"/>
        <v>545.29999999999995</v>
      </c>
      <c r="L209" s="38"/>
      <c r="M209" s="38">
        <f t="shared" si="16"/>
        <v>577.6</v>
      </c>
      <c r="N209" s="38"/>
      <c r="O209" s="38">
        <f t="shared" si="17"/>
        <v>17877.100000000002</v>
      </c>
      <c r="P209"/>
      <c r="Q209"/>
      <c r="R209"/>
      <c r="S209"/>
    </row>
    <row r="210" spans="1:19" s="16" customFormat="1" ht="17.25" customHeight="1" x14ac:dyDescent="0.25">
      <c r="A210" s="25">
        <v>202</v>
      </c>
      <c r="B210" s="40" t="s">
        <v>871</v>
      </c>
      <c r="C210" s="40" t="s">
        <v>870</v>
      </c>
      <c r="D210" s="25" t="s">
        <v>56</v>
      </c>
      <c r="E210" s="40" t="s">
        <v>869</v>
      </c>
      <c r="F210" s="34" t="s">
        <v>260</v>
      </c>
      <c r="G210" s="25" t="s">
        <v>555</v>
      </c>
      <c r="H210" s="37">
        <v>39539</v>
      </c>
      <c r="I210" s="25" t="s">
        <v>556</v>
      </c>
      <c r="J210" s="38">
        <v>25000</v>
      </c>
      <c r="K210" s="59">
        <f t="shared" si="15"/>
        <v>717.5</v>
      </c>
      <c r="L210" s="38">
        <v>0</v>
      </c>
      <c r="M210" s="38">
        <f t="shared" si="16"/>
        <v>760</v>
      </c>
      <c r="N210" s="38">
        <v>1577.45</v>
      </c>
      <c r="O210" s="38">
        <f t="shared" si="17"/>
        <v>21945.05</v>
      </c>
      <c r="P210"/>
      <c r="Q210"/>
      <c r="R210"/>
      <c r="S210"/>
    </row>
    <row r="211" spans="1:19" s="16" customFormat="1" ht="17.25" customHeight="1" x14ac:dyDescent="0.25">
      <c r="A211" s="25">
        <v>203</v>
      </c>
      <c r="B211" s="40" t="s">
        <v>868</v>
      </c>
      <c r="C211" s="40" t="s">
        <v>867</v>
      </c>
      <c r="D211" s="25" t="s">
        <v>56</v>
      </c>
      <c r="E211" s="40" t="s">
        <v>840</v>
      </c>
      <c r="F211" s="34" t="s">
        <v>260</v>
      </c>
      <c r="G211" s="25" t="s">
        <v>555</v>
      </c>
      <c r="H211" s="37">
        <v>45170</v>
      </c>
      <c r="I211" s="25" t="s">
        <v>556</v>
      </c>
      <c r="J211" s="38">
        <v>19000</v>
      </c>
      <c r="K211" s="59">
        <f t="shared" si="15"/>
        <v>545.29999999999995</v>
      </c>
      <c r="L211" s="38"/>
      <c r="M211" s="38">
        <f t="shared" si="16"/>
        <v>577.6</v>
      </c>
      <c r="N211" s="38"/>
      <c r="O211" s="38">
        <f t="shared" si="17"/>
        <v>17877.100000000002</v>
      </c>
      <c r="P211"/>
      <c r="Q211"/>
      <c r="R211"/>
      <c r="S211"/>
    </row>
    <row r="212" spans="1:19" s="16" customFormat="1" ht="17.25" customHeight="1" x14ac:dyDescent="0.25">
      <c r="A212" s="25">
        <v>204</v>
      </c>
      <c r="B212" s="40" t="s">
        <v>866</v>
      </c>
      <c r="C212" s="40" t="s">
        <v>865</v>
      </c>
      <c r="D212" s="25" t="s">
        <v>56</v>
      </c>
      <c r="E212" s="28" t="s">
        <v>864</v>
      </c>
      <c r="F212" s="34" t="s">
        <v>260</v>
      </c>
      <c r="G212" s="25" t="s">
        <v>555</v>
      </c>
      <c r="H212" s="37">
        <v>41904</v>
      </c>
      <c r="I212" s="25" t="s">
        <v>556</v>
      </c>
      <c r="J212" s="38">
        <v>30000</v>
      </c>
      <c r="K212" s="59">
        <f t="shared" si="15"/>
        <v>861</v>
      </c>
      <c r="L212" s="38">
        <v>0</v>
      </c>
      <c r="M212" s="38">
        <f t="shared" si="16"/>
        <v>912</v>
      </c>
      <c r="N212" s="38">
        <v>1557.45</v>
      </c>
      <c r="O212" s="38">
        <f t="shared" si="17"/>
        <v>26669.55</v>
      </c>
      <c r="P212"/>
      <c r="Q212"/>
      <c r="R212"/>
      <c r="S212"/>
    </row>
    <row r="213" spans="1:19" s="16" customFormat="1" ht="17.25" customHeight="1" x14ac:dyDescent="0.25">
      <c r="A213" s="25">
        <v>205</v>
      </c>
      <c r="B213" s="40" t="s">
        <v>863</v>
      </c>
      <c r="C213" s="40" t="s">
        <v>862</v>
      </c>
      <c r="D213" s="25" t="s">
        <v>55</v>
      </c>
      <c r="E213" s="61" t="s">
        <v>840</v>
      </c>
      <c r="F213" s="34" t="s">
        <v>260</v>
      </c>
      <c r="G213" s="25" t="s">
        <v>555</v>
      </c>
      <c r="H213" s="37">
        <v>41463</v>
      </c>
      <c r="I213" s="25" t="s">
        <v>556</v>
      </c>
      <c r="J213" s="38">
        <v>23200</v>
      </c>
      <c r="K213" s="59">
        <f t="shared" si="15"/>
        <v>665.84</v>
      </c>
      <c r="L213" s="38">
        <v>0</v>
      </c>
      <c r="M213" s="38">
        <f t="shared" si="16"/>
        <v>705.28</v>
      </c>
      <c r="N213" s="38">
        <v>6836.16</v>
      </c>
      <c r="O213" s="38">
        <f t="shared" si="17"/>
        <v>14992.720000000001</v>
      </c>
      <c r="P213"/>
      <c r="Q213"/>
      <c r="R213"/>
      <c r="S213"/>
    </row>
    <row r="214" spans="1:19" s="16" customFormat="1" ht="17.25" customHeight="1" x14ac:dyDescent="0.25">
      <c r="A214" s="25">
        <v>206</v>
      </c>
      <c r="B214" s="40" t="s">
        <v>861</v>
      </c>
      <c r="C214" s="40" t="s">
        <v>860</v>
      </c>
      <c r="D214" s="25" t="s">
        <v>56</v>
      </c>
      <c r="E214" s="61" t="s">
        <v>840</v>
      </c>
      <c r="F214" s="34" t="s">
        <v>260</v>
      </c>
      <c r="G214" s="25" t="s">
        <v>555</v>
      </c>
      <c r="H214" s="37">
        <v>44593</v>
      </c>
      <c r="I214" s="25" t="s">
        <v>556</v>
      </c>
      <c r="J214" s="38">
        <v>19000</v>
      </c>
      <c r="K214" s="59">
        <f t="shared" si="15"/>
        <v>545.29999999999995</v>
      </c>
      <c r="L214" s="38">
        <v>0</v>
      </c>
      <c r="M214" s="38">
        <f t="shared" si="16"/>
        <v>577.6</v>
      </c>
      <c r="N214" s="38">
        <v>0</v>
      </c>
      <c r="O214" s="38">
        <f t="shared" si="17"/>
        <v>17877.100000000002</v>
      </c>
      <c r="P214"/>
      <c r="Q214"/>
      <c r="R214"/>
      <c r="S214"/>
    </row>
    <row r="215" spans="1:19" s="16" customFormat="1" ht="17.25" customHeight="1" x14ac:dyDescent="0.25">
      <c r="A215" s="25">
        <v>207</v>
      </c>
      <c r="B215" s="40" t="s">
        <v>859</v>
      </c>
      <c r="C215" s="40" t="s">
        <v>858</v>
      </c>
      <c r="D215" s="25" t="s">
        <v>56</v>
      </c>
      <c r="E215" s="61" t="s">
        <v>840</v>
      </c>
      <c r="F215" s="34" t="s">
        <v>260</v>
      </c>
      <c r="G215" s="25" t="s">
        <v>555</v>
      </c>
      <c r="H215" s="37">
        <v>42644</v>
      </c>
      <c r="I215" s="25" t="s">
        <v>556</v>
      </c>
      <c r="J215" s="38">
        <v>19000</v>
      </c>
      <c r="K215" s="59">
        <f t="shared" si="15"/>
        <v>545.29999999999995</v>
      </c>
      <c r="L215" s="38">
        <v>0</v>
      </c>
      <c r="M215" s="38">
        <f t="shared" si="16"/>
        <v>577.6</v>
      </c>
      <c r="N215" s="38">
        <v>1148</v>
      </c>
      <c r="O215" s="38">
        <f t="shared" si="17"/>
        <v>16729.100000000002</v>
      </c>
      <c r="P215"/>
      <c r="Q215"/>
      <c r="R215"/>
      <c r="S215"/>
    </row>
    <row r="216" spans="1:19" s="16" customFormat="1" ht="17.25" customHeight="1" x14ac:dyDescent="0.25">
      <c r="A216" s="25">
        <v>208</v>
      </c>
      <c r="B216" s="40" t="s">
        <v>857</v>
      </c>
      <c r="C216" s="40" t="s">
        <v>856</v>
      </c>
      <c r="D216" s="25" t="s">
        <v>56</v>
      </c>
      <c r="E216" s="61" t="s">
        <v>840</v>
      </c>
      <c r="F216" s="34" t="s">
        <v>260</v>
      </c>
      <c r="G216" s="25" t="s">
        <v>555</v>
      </c>
      <c r="H216" s="37">
        <v>43283</v>
      </c>
      <c r="I216" s="25" t="s">
        <v>556</v>
      </c>
      <c r="J216" s="38">
        <v>28000</v>
      </c>
      <c r="K216" s="59">
        <f t="shared" si="15"/>
        <v>803.6</v>
      </c>
      <c r="L216" s="38">
        <v>0</v>
      </c>
      <c r="M216" s="38">
        <f t="shared" si="16"/>
        <v>851.2</v>
      </c>
      <c r="N216" s="38">
        <v>6314.25</v>
      </c>
      <c r="O216" s="38">
        <f t="shared" si="17"/>
        <v>20030.95</v>
      </c>
      <c r="P216"/>
      <c r="Q216"/>
      <c r="R216"/>
      <c r="S216"/>
    </row>
    <row r="217" spans="1:19" s="16" customFormat="1" ht="17.25" customHeight="1" x14ac:dyDescent="0.25">
      <c r="A217" s="25">
        <v>209</v>
      </c>
      <c r="B217" s="40" t="s">
        <v>855</v>
      </c>
      <c r="C217" s="40" t="s">
        <v>854</v>
      </c>
      <c r="D217" s="25" t="s">
        <v>56</v>
      </c>
      <c r="E217" s="61" t="s">
        <v>840</v>
      </c>
      <c r="F217" s="34" t="s">
        <v>260</v>
      </c>
      <c r="G217" s="25" t="s">
        <v>555</v>
      </c>
      <c r="H217" s="37">
        <v>43647</v>
      </c>
      <c r="I217" s="25" t="s">
        <v>556</v>
      </c>
      <c r="J217" s="38">
        <v>19000</v>
      </c>
      <c r="K217" s="59">
        <f t="shared" si="15"/>
        <v>545.29999999999995</v>
      </c>
      <c r="L217" s="38">
        <v>0</v>
      </c>
      <c r="M217" s="38">
        <f t="shared" si="16"/>
        <v>577.6</v>
      </c>
      <c r="N217" s="38">
        <v>0</v>
      </c>
      <c r="O217" s="38">
        <f t="shared" si="17"/>
        <v>17877.100000000002</v>
      </c>
      <c r="P217"/>
      <c r="Q217"/>
      <c r="R217"/>
      <c r="S217"/>
    </row>
    <row r="218" spans="1:19" s="16" customFormat="1" ht="17.25" customHeight="1" x14ac:dyDescent="0.25">
      <c r="A218" s="25">
        <v>210</v>
      </c>
      <c r="B218" s="40" t="s">
        <v>853</v>
      </c>
      <c r="C218" s="40" t="s">
        <v>852</v>
      </c>
      <c r="D218" s="25" t="s">
        <v>56</v>
      </c>
      <c r="E218" s="61" t="s">
        <v>840</v>
      </c>
      <c r="F218" s="34" t="s">
        <v>260</v>
      </c>
      <c r="G218" s="25" t="s">
        <v>555</v>
      </c>
      <c r="H218" s="37">
        <v>43770</v>
      </c>
      <c r="I218" s="25" t="s">
        <v>556</v>
      </c>
      <c r="J218" s="38">
        <v>19000</v>
      </c>
      <c r="K218" s="59">
        <f t="shared" si="15"/>
        <v>545.29999999999995</v>
      </c>
      <c r="L218" s="38">
        <v>0</v>
      </c>
      <c r="M218" s="38">
        <f t="shared" si="16"/>
        <v>577.6</v>
      </c>
      <c r="N218" s="38">
        <v>1512.45</v>
      </c>
      <c r="O218" s="38">
        <f t="shared" si="17"/>
        <v>16364.650000000001</v>
      </c>
      <c r="P218"/>
      <c r="Q218"/>
      <c r="R218"/>
      <c r="S218"/>
    </row>
    <row r="219" spans="1:19" s="16" customFormat="1" ht="17.25" customHeight="1" x14ac:dyDescent="0.25">
      <c r="A219" s="25">
        <v>211</v>
      </c>
      <c r="B219" s="40" t="s">
        <v>851</v>
      </c>
      <c r="C219" s="40" t="s">
        <v>850</v>
      </c>
      <c r="D219" s="25" t="s">
        <v>55</v>
      </c>
      <c r="E219" s="61" t="s">
        <v>840</v>
      </c>
      <c r="F219" s="34" t="s">
        <v>260</v>
      </c>
      <c r="G219" s="25" t="s">
        <v>555</v>
      </c>
      <c r="H219" s="37">
        <v>43983</v>
      </c>
      <c r="I219" s="25" t="s">
        <v>556</v>
      </c>
      <c r="J219" s="38">
        <v>19000</v>
      </c>
      <c r="K219" s="59">
        <f t="shared" si="15"/>
        <v>545.29999999999995</v>
      </c>
      <c r="L219" s="38">
        <v>0</v>
      </c>
      <c r="M219" s="38">
        <f t="shared" si="16"/>
        <v>577.6</v>
      </c>
      <c r="N219" s="38">
        <v>1798.61</v>
      </c>
      <c r="O219" s="38">
        <f t="shared" si="17"/>
        <v>16078.490000000002</v>
      </c>
      <c r="P219"/>
      <c r="Q219"/>
      <c r="R219"/>
      <c r="S219"/>
    </row>
    <row r="220" spans="1:19" s="16" customFormat="1" ht="17.25" customHeight="1" x14ac:dyDescent="0.25">
      <c r="A220" s="25">
        <v>212</v>
      </c>
      <c r="B220" s="40" t="s">
        <v>849</v>
      </c>
      <c r="C220" s="40" t="s">
        <v>848</v>
      </c>
      <c r="D220" s="25" t="s">
        <v>56</v>
      </c>
      <c r="E220" s="61" t="s">
        <v>840</v>
      </c>
      <c r="F220" s="34" t="s">
        <v>260</v>
      </c>
      <c r="G220" s="25" t="s">
        <v>555</v>
      </c>
      <c r="H220" s="37">
        <v>43983</v>
      </c>
      <c r="I220" s="25" t="s">
        <v>556</v>
      </c>
      <c r="J220" s="38">
        <v>19000</v>
      </c>
      <c r="K220" s="59">
        <f t="shared" si="15"/>
        <v>545.29999999999995</v>
      </c>
      <c r="L220" s="38">
        <v>0</v>
      </c>
      <c r="M220" s="38">
        <f t="shared" si="16"/>
        <v>577.6</v>
      </c>
      <c r="N220" s="38">
        <v>0</v>
      </c>
      <c r="O220" s="38">
        <f t="shared" si="17"/>
        <v>17877.100000000002</v>
      </c>
      <c r="P220"/>
      <c r="Q220"/>
      <c r="R220"/>
      <c r="S220"/>
    </row>
    <row r="221" spans="1:19" s="16" customFormat="1" ht="17.25" customHeight="1" x14ac:dyDescent="0.25">
      <c r="A221" s="25">
        <v>213</v>
      </c>
      <c r="B221" s="40" t="s">
        <v>847</v>
      </c>
      <c r="C221" s="40" t="s">
        <v>846</v>
      </c>
      <c r="D221" s="25" t="s">
        <v>56</v>
      </c>
      <c r="E221" s="61" t="s">
        <v>840</v>
      </c>
      <c r="F221" s="34" t="s">
        <v>260</v>
      </c>
      <c r="G221" s="25" t="s">
        <v>555</v>
      </c>
      <c r="H221" s="37">
        <v>44470</v>
      </c>
      <c r="I221" s="25" t="s">
        <v>556</v>
      </c>
      <c r="J221" s="38">
        <v>19000</v>
      </c>
      <c r="K221" s="59">
        <f t="shared" si="15"/>
        <v>545.29999999999995</v>
      </c>
      <c r="L221" s="38">
        <v>0</v>
      </c>
      <c r="M221" s="38">
        <f t="shared" si="16"/>
        <v>577.6</v>
      </c>
      <c r="N221" s="38">
        <v>0</v>
      </c>
      <c r="O221" s="38">
        <f t="shared" si="17"/>
        <v>17877.100000000002</v>
      </c>
      <c r="P221"/>
      <c r="Q221"/>
      <c r="R221"/>
      <c r="S221"/>
    </row>
    <row r="222" spans="1:19" s="16" customFormat="1" ht="17.25" customHeight="1" x14ac:dyDescent="0.25">
      <c r="A222" s="25">
        <v>214</v>
      </c>
      <c r="B222" s="40" t="s">
        <v>845</v>
      </c>
      <c r="C222" s="40" t="s">
        <v>844</v>
      </c>
      <c r="D222" s="25" t="s">
        <v>55</v>
      </c>
      <c r="E222" s="61" t="s">
        <v>843</v>
      </c>
      <c r="F222" s="34" t="s">
        <v>260</v>
      </c>
      <c r="G222" s="25" t="s">
        <v>555</v>
      </c>
      <c r="H222" s="37">
        <v>44805</v>
      </c>
      <c r="I222" s="25" t="s">
        <v>556</v>
      </c>
      <c r="J222" s="38">
        <v>25000</v>
      </c>
      <c r="K222" s="59">
        <f t="shared" si="15"/>
        <v>717.5</v>
      </c>
      <c r="L222" s="38"/>
      <c r="M222" s="38">
        <f t="shared" si="16"/>
        <v>760</v>
      </c>
      <c r="N222" s="38">
        <v>0</v>
      </c>
      <c r="O222" s="38">
        <f t="shared" si="17"/>
        <v>23522.5</v>
      </c>
      <c r="P222"/>
      <c r="Q222"/>
      <c r="R222"/>
      <c r="S222"/>
    </row>
    <row r="223" spans="1:19" s="16" customFormat="1" ht="17.25" customHeight="1" x14ac:dyDescent="0.25">
      <c r="A223" s="25">
        <v>215</v>
      </c>
      <c r="B223" s="18" t="s">
        <v>340</v>
      </c>
      <c r="C223" s="18" t="s">
        <v>438</v>
      </c>
      <c r="D223" s="19" t="s">
        <v>56</v>
      </c>
      <c r="E223" s="35" t="s">
        <v>505</v>
      </c>
      <c r="F223" s="23" t="s">
        <v>260</v>
      </c>
      <c r="G223" s="36" t="s">
        <v>280</v>
      </c>
      <c r="H223" s="37">
        <v>44256</v>
      </c>
      <c r="I223" s="37">
        <v>45170</v>
      </c>
      <c r="J223" s="20">
        <v>19000</v>
      </c>
      <c r="K223" s="45">
        <f t="shared" si="15"/>
        <v>545.29999999999995</v>
      </c>
      <c r="L223" s="38">
        <v>0</v>
      </c>
      <c r="M223" s="56">
        <f t="shared" si="16"/>
        <v>577.6</v>
      </c>
      <c r="N223" s="38">
        <v>0</v>
      </c>
      <c r="O223" s="56">
        <f t="shared" si="17"/>
        <v>17877.100000000002</v>
      </c>
    </row>
    <row r="224" spans="1:19" s="16" customFormat="1" ht="17.25" customHeight="1" x14ac:dyDescent="0.25">
      <c r="A224" s="25">
        <v>216</v>
      </c>
      <c r="B224" s="40" t="s">
        <v>842</v>
      </c>
      <c r="C224" s="40" t="s">
        <v>841</v>
      </c>
      <c r="D224" s="25" t="s">
        <v>56</v>
      </c>
      <c r="E224" s="61" t="s">
        <v>840</v>
      </c>
      <c r="F224" s="34" t="s">
        <v>260</v>
      </c>
      <c r="G224" s="25" t="s">
        <v>555</v>
      </c>
      <c r="H224" s="37">
        <v>44835</v>
      </c>
      <c r="I224" s="25" t="s">
        <v>556</v>
      </c>
      <c r="J224" s="38">
        <v>19000</v>
      </c>
      <c r="K224" s="59">
        <f t="shared" si="15"/>
        <v>545.29999999999995</v>
      </c>
      <c r="L224" s="38"/>
      <c r="M224" s="38">
        <f t="shared" si="16"/>
        <v>577.6</v>
      </c>
      <c r="N224" s="38">
        <v>0</v>
      </c>
      <c r="O224" s="38">
        <f t="shared" si="17"/>
        <v>17877.100000000002</v>
      </c>
      <c r="P224"/>
      <c r="Q224"/>
      <c r="R224"/>
      <c r="S224"/>
    </row>
    <row r="225" spans="1:19" s="16" customFormat="1" ht="17.25" customHeight="1" x14ac:dyDescent="0.25">
      <c r="A225" s="25">
        <v>217</v>
      </c>
      <c r="B225" s="18" t="s">
        <v>341</v>
      </c>
      <c r="C225" s="18" t="s">
        <v>439</v>
      </c>
      <c r="D225" s="19" t="s">
        <v>55</v>
      </c>
      <c r="E225" s="28" t="s">
        <v>510</v>
      </c>
      <c r="F225" s="23" t="s">
        <v>281</v>
      </c>
      <c r="G225" s="36" t="s">
        <v>280</v>
      </c>
      <c r="H225" s="37">
        <v>44682</v>
      </c>
      <c r="I225" s="37">
        <v>45047</v>
      </c>
      <c r="J225" s="38">
        <v>53500</v>
      </c>
      <c r="K225" s="45">
        <f t="shared" si="15"/>
        <v>1535.45</v>
      </c>
      <c r="L225" s="38">
        <v>2347.9699999999998</v>
      </c>
      <c r="M225" s="56">
        <f t="shared" si="16"/>
        <v>1626.4</v>
      </c>
      <c r="N225" s="38">
        <v>0</v>
      </c>
      <c r="O225" s="56">
        <f t="shared" si="17"/>
        <v>47990.18</v>
      </c>
    </row>
    <row r="226" spans="1:19" s="16" customFormat="1" ht="17.25" customHeight="1" x14ac:dyDescent="0.25">
      <c r="A226" s="25">
        <v>218</v>
      </c>
      <c r="B226" s="40" t="s">
        <v>839</v>
      </c>
      <c r="C226" s="40" t="s">
        <v>838</v>
      </c>
      <c r="D226" s="25" t="s">
        <v>56</v>
      </c>
      <c r="E226" s="61" t="s">
        <v>825</v>
      </c>
      <c r="F226" s="65" t="s">
        <v>824</v>
      </c>
      <c r="G226" s="25" t="s">
        <v>555</v>
      </c>
      <c r="H226" s="37">
        <v>39661</v>
      </c>
      <c r="I226" s="25" t="s">
        <v>556</v>
      </c>
      <c r="J226" s="38">
        <v>20200</v>
      </c>
      <c r="K226" s="59">
        <f t="shared" si="15"/>
        <v>579.74</v>
      </c>
      <c r="L226" s="38">
        <v>0</v>
      </c>
      <c r="M226" s="38">
        <f t="shared" si="16"/>
        <v>614.08000000000004</v>
      </c>
      <c r="N226" s="38">
        <v>1600</v>
      </c>
      <c r="O226" s="38">
        <f t="shared" si="17"/>
        <v>17406.179999999997</v>
      </c>
      <c r="P226"/>
      <c r="Q226"/>
      <c r="R226"/>
      <c r="S226"/>
    </row>
    <row r="227" spans="1:19" s="16" customFormat="1" ht="17.25" customHeight="1" x14ac:dyDescent="0.25">
      <c r="A227" s="25">
        <v>219</v>
      </c>
      <c r="B227" s="40" t="s">
        <v>837</v>
      </c>
      <c r="C227" s="40" t="s">
        <v>836</v>
      </c>
      <c r="D227" s="25" t="s">
        <v>56</v>
      </c>
      <c r="E227" s="61" t="s">
        <v>825</v>
      </c>
      <c r="F227" s="65" t="s">
        <v>824</v>
      </c>
      <c r="G227" s="25" t="s">
        <v>555</v>
      </c>
      <c r="H227" s="37">
        <v>39541</v>
      </c>
      <c r="I227" s="25" t="s">
        <v>556</v>
      </c>
      <c r="J227" s="38">
        <v>25900</v>
      </c>
      <c r="K227" s="59">
        <f t="shared" si="15"/>
        <v>743.33</v>
      </c>
      <c r="L227" s="38">
        <v>0</v>
      </c>
      <c r="M227" s="38">
        <f t="shared" si="16"/>
        <v>787.36</v>
      </c>
      <c r="N227" s="38"/>
      <c r="O227" s="38">
        <f t="shared" si="17"/>
        <v>24369.309999999998</v>
      </c>
      <c r="P227"/>
      <c r="Q227"/>
      <c r="R227"/>
      <c r="S227"/>
    </row>
    <row r="228" spans="1:19" s="16" customFormat="1" ht="17.25" customHeight="1" x14ac:dyDescent="0.25">
      <c r="A228" s="25">
        <v>220</v>
      </c>
      <c r="B228" s="40" t="s">
        <v>835</v>
      </c>
      <c r="C228" s="40" t="s">
        <v>834</v>
      </c>
      <c r="D228" s="25" t="s">
        <v>55</v>
      </c>
      <c r="E228" s="61" t="s">
        <v>825</v>
      </c>
      <c r="F228" s="65" t="s">
        <v>824</v>
      </c>
      <c r="G228" s="25" t="s">
        <v>555</v>
      </c>
      <c r="H228" s="37">
        <v>42493</v>
      </c>
      <c r="I228" s="25" t="s">
        <v>556</v>
      </c>
      <c r="J228" s="38">
        <v>16900</v>
      </c>
      <c r="K228" s="59">
        <f t="shared" si="15"/>
        <v>485.03</v>
      </c>
      <c r="L228" s="38">
        <v>0</v>
      </c>
      <c r="M228" s="38">
        <f t="shared" si="16"/>
        <v>513.76</v>
      </c>
      <c r="N228" s="38">
        <v>0</v>
      </c>
      <c r="O228" s="38">
        <f t="shared" si="17"/>
        <v>15901.210000000001</v>
      </c>
      <c r="P228"/>
      <c r="Q228"/>
      <c r="R228"/>
      <c r="S228"/>
    </row>
    <row r="229" spans="1:19" s="16" customFormat="1" ht="17.25" customHeight="1" x14ac:dyDescent="0.25">
      <c r="A229" s="25">
        <v>221</v>
      </c>
      <c r="B229" s="40" t="s">
        <v>833</v>
      </c>
      <c r="C229" s="40" t="s">
        <v>832</v>
      </c>
      <c r="D229" s="25" t="s">
        <v>55</v>
      </c>
      <c r="E229" s="61" t="s">
        <v>825</v>
      </c>
      <c r="F229" s="65" t="s">
        <v>824</v>
      </c>
      <c r="G229" s="25" t="s">
        <v>555</v>
      </c>
      <c r="H229" s="43">
        <v>43010</v>
      </c>
      <c r="I229" s="25" t="s">
        <v>556</v>
      </c>
      <c r="J229" s="38">
        <v>16900</v>
      </c>
      <c r="K229" s="59">
        <f t="shared" si="15"/>
        <v>485.03</v>
      </c>
      <c r="L229" s="38">
        <v>0</v>
      </c>
      <c r="M229" s="38">
        <f t="shared" si="16"/>
        <v>513.76</v>
      </c>
      <c r="N229" s="38">
        <v>1025</v>
      </c>
      <c r="O229" s="38">
        <f t="shared" si="17"/>
        <v>14876.210000000001</v>
      </c>
      <c r="P229"/>
      <c r="Q229"/>
      <c r="R229"/>
      <c r="S229"/>
    </row>
    <row r="230" spans="1:19" s="16" customFormat="1" ht="17.25" customHeight="1" x14ac:dyDescent="0.25">
      <c r="A230" s="25">
        <v>222</v>
      </c>
      <c r="B230" s="40" t="s">
        <v>831</v>
      </c>
      <c r="C230" s="40" t="s">
        <v>830</v>
      </c>
      <c r="D230" s="25" t="s">
        <v>56</v>
      </c>
      <c r="E230" s="61" t="s">
        <v>825</v>
      </c>
      <c r="F230" s="65" t="s">
        <v>824</v>
      </c>
      <c r="G230" s="25" t="s">
        <v>555</v>
      </c>
      <c r="H230" s="43">
        <v>45017</v>
      </c>
      <c r="I230" s="25" t="s">
        <v>556</v>
      </c>
      <c r="J230" s="38">
        <v>16900</v>
      </c>
      <c r="K230" s="59">
        <f t="shared" si="15"/>
        <v>485.03</v>
      </c>
      <c r="L230" s="38">
        <v>0</v>
      </c>
      <c r="M230" s="38">
        <f t="shared" si="16"/>
        <v>513.76</v>
      </c>
      <c r="N230" s="38">
        <v>1025</v>
      </c>
      <c r="O230" s="38">
        <f t="shared" si="17"/>
        <v>14876.210000000001</v>
      </c>
      <c r="P230"/>
      <c r="Q230"/>
      <c r="R230"/>
      <c r="S230"/>
    </row>
    <row r="231" spans="1:19" s="16" customFormat="1" ht="17.25" customHeight="1" x14ac:dyDescent="0.25">
      <c r="A231" s="25">
        <v>223</v>
      </c>
      <c r="B231" s="40" t="s">
        <v>829</v>
      </c>
      <c r="C231" s="40" t="s">
        <v>828</v>
      </c>
      <c r="D231" s="25" t="s">
        <v>55</v>
      </c>
      <c r="E231" s="61" t="s">
        <v>617</v>
      </c>
      <c r="F231" s="65" t="s">
        <v>824</v>
      </c>
      <c r="G231" s="25" t="s">
        <v>555</v>
      </c>
      <c r="H231" s="43">
        <v>44805</v>
      </c>
      <c r="I231" s="25" t="s">
        <v>556</v>
      </c>
      <c r="J231" s="38">
        <v>16900</v>
      </c>
      <c r="K231" s="59">
        <f t="shared" si="15"/>
        <v>485.03</v>
      </c>
      <c r="L231" s="38"/>
      <c r="M231" s="38">
        <f t="shared" si="16"/>
        <v>513.76</v>
      </c>
      <c r="N231" s="38"/>
      <c r="O231" s="38">
        <f t="shared" si="17"/>
        <v>15901.210000000001</v>
      </c>
      <c r="P231"/>
      <c r="Q231"/>
      <c r="R231"/>
      <c r="S231"/>
    </row>
    <row r="232" spans="1:19" s="16" customFormat="1" x14ac:dyDescent="0.25">
      <c r="A232" s="25">
        <v>224</v>
      </c>
      <c r="B232" s="40" t="s">
        <v>827</v>
      </c>
      <c r="C232" s="40" t="s">
        <v>826</v>
      </c>
      <c r="D232" s="25" t="s">
        <v>56</v>
      </c>
      <c r="E232" s="61" t="s">
        <v>825</v>
      </c>
      <c r="F232" s="65" t="s">
        <v>824</v>
      </c>
      <c r="G232" s="25" t="s">
        <v>555</v>
      </c>
      <c r="H232" s="43">
        <v>44896</v>
      </c>
      <c r="I232" s="25" t="s">
        <v>556</v>
      </c>
      <c r="J232" s="38">
        <v>16900</v>
      </c>
      <c r="K232" s="59">
        <f t="shared" si="15"/>
        <v>485.03</v>
      </c>
      <c r="L232" s="38">
        <v>0</v>
      </c>
      <c r="M232" s="38">
        <f t="shared" si="16"/>
        <v>513.76</v>
      </c>
      <c r="N232" s="38"/>
      <c r="O232" s="38">
        <f t="shared" si="17"/>
        <v>15901.210000000001</v>
      </c>
      <c r="P232"/>
      <c r="Q232"/>
      <c r="R232"/>
      <c r="S232"/>
    </row>
    <row r="233" spans="1:19" s="16" customFormat="1" ht="30" x14ac:dyDescent="0.25">
      <c r="A233" s="25">
        <v>225</v>
      </c>
      <c r="B233" s="18" t="s">
        <v>345</v>
      </c>
      <c r="C233" s="18" t="s">
        <v>443</v>
      </c>
      <c r="D233" s="19" t="s">
        <v>55</v>
      </c>
      <c r="E233" s="31" t="s">
        <v>514</v>
      </c>
      <c r="F233" s="23" t="s">
        <v>261</v>
      </c>
      <c r="G233" s="36" t="s">
        <v>280</v>
      </c>
      <c r="H233" s="37">
        <v>39539</v>
      </c>
      <c r="I233" s="37">
        <v>45383</v>
      </c>
      <c r="J233" s="20">
        <v>50000</v>
      </c>
      <c r="K233" s="45">
        <f t="shared" si="15"/>
        <v>1435</v>
      </c>
      <c r="L233" s="38">
        <v>1854</v>
      </c>
      <c r="M233" s="56">
        <f t="shared" si="16"/>
        <v>1520</v>
      </c>
      <c r="N233" s="38">
        <v>0</v>
      </c>
      <c r="O233" s="56">
        <f t="shared" si="17"/>
        <v>45191</v>
      </c>
    </row>
    <row r="234" spans="1:19" s="16" customFormat="1" ht="30" x14ac:dyDescent="0.25">
      <c r="A234" s="25">
        <v>226</v>
      </c>
      <c r="B234" s="18" t="s">
        <v>346</v>
      </c>
      <c r="C234" s="18" t="s">
        <v>444</v>
      </c>
      <c r="D234" s="19" t="s">
        <v>55</v>
      </c>
      <c r="E234" s="27" t="s">
        <v>515</v>
      </c>
      <c r="F234" s="23" t="s">
        <v>261</v>
      </c>
      <c r="G234" s="36" t="s">
        <v>280</v>
      </c>
      <c r="H234" s="37">
        <v>42309</v>
      </c>
      <c r="I234" s="37">
        <v>45231</v>
      </c>
      <c r="J234" s="20">
        <v>30572.55</v>
      </c>
      <c r="K234" s="45">
        <f t="shared" si="15"/>
        <v>877.432185</v>
      </c>
      <c r="L234" s="38">
        <v>0</v>
      </c>
      <c r="M234" s="56">
        <f t="shared" si="16"/>
        <v>929.40552000000002</v>
      </c>
      <c r="N234" s="38">
        <v>0</v>
      </c>
      <c r="O234" s="56">
        <f t="shared" si="17"/>
        <v>28765.712294999998</v>
      </c>
    </row>
    <row r="235" spans="1:19" s="16" customFormat="1" ht="30" x14ac:dyDescent="0.25">
      <c r="A235" s="25">
        <v>227</v>
      </c>
      <c r="B235" s="18" t="s">
        <v>347</v>
      </c>
      <c r="C235" s="18" t="s">
        <v>445</v>
      </c>
      <c r="D235" s="19" t="s">
        <v>55</v>
      </c>
      <c r="E235" s="27" t="s">
        <v>516</v>
      </c>
      <c r="F235" s="23" t="s">
        <v>261</v>
      </c>
      <c r="G235" s="36" t="s">
        <v>280</v>
      </c>
      <c r="H235" s="37">
        <v>42125</v>
      </c>
      <c r="I235" s="37">
        <v>45047</v>
      </c>
      <c r="J235" s="20">
        <v>26800</v>
      </c>
      <c r="K235" s="45">
        <f t="shared" si="15"/>
        <v>769.16</v>
      </c>
      <c r="L235" s="38">
        <v>0</v>
      </c>
      <c r="M235" s="56">
        <f t="shared" si="16"/>
        <v>814.72</v>
      </c>
      <c r="N235" s="38">
        <v>0</v>
      </c>
      <c r="O235" s="56">
        <f t="shared" si="17"/>
        <v>25216.12</v>
      </c>
    </row>
    <row r="236" spans="1:19" s="16" customFormat="1" ht="30" x14ac:dyDescent="0.25">
      <c r="A236" s="25">
        <v>228</v>
      </c>
      <c r="B236" s="18" t="s">
        <v>348</v>
      </c>
      <c r="C236" s="18" t="s">
        <v>446</v>
      </c>
      <c r="D236" s="19" t="s">
        <v>55</v>
      </c>
      <c r="E236" s="16" t="s">
        <v>517</v>
      </c>
      <c r="F236" s="23" t="s">
        <v>261</v>
      </c>
      <c r="G236" s="36" t="s">
        <v>280</v>
      </c>
      <c r="H236" s="37">
        <v>42646</v>
      </c>
      <c r="I236" s="37">
        <v>45202</v>
      </c>
      <c r="J236" s="20">
        <v>30000</v>
      </c>
      <c r="K236" s="45">
        <f t="shared" si="15"/>
        <v>861</v>
      </c>
      <c r="L236" s="38">
        <v>0</v>
      </c>
      <c r="M236" s="56">
        <f t="shared" si="16"/>
        <v>912</v>
      </c>
      <c r="N236" s="38">
        <v>0</v>
      </c>
      <c r="O236" s="56">
        <f t="shared" si="17"/>
        <v>28227</v>
      </c>
    </row>
    <row r="237" spans="1:19" s="16" customFormat="1" ht="17.25" customHeight="1" x14ac:dyDescent="0.25">
      <c r="A237" s="25">
        <v>229</v>
      </c>
      <c r="B237" s="18" t="s">
        <v>349</v>
      </c>
      <c r="C237" s="18" t="s">
        <v>447</v>
      </c>
      <c r="D237" s="19" t="s">
        <v>56</v>
      </c>
      <c r="E237" s="21" t="s">
        <v>518</v>
      </c>
      <c r="F237" s="23" t="s">
        <v>267</v>
      </c>
      <c r="G237" s="36" t="s">
        <v>280</v>
      </c>
      <c r="H237" s="37">
        <v>39539</v>
      </c>
      <c r="I237" s="37">
        <v>45383</v>
      </c>
      <c r="J237" s="20">
        <v>60000</v>
      </c>
      <c r="K237" s="56">
        <f t="shared" si="15"/>
        <v>1722</v>
      </c>
      <c r="L237" s="38">
        <v>3171.16</v>
      </c>
      <c r="M237" s="56">
        <f t="shared" si="16"/>
        <v>1824</v>
      </c>
      <c r="N237" s="38">
        <v>1577.45</v>
      </c>
      <c r="O237" s="56">
        <f t="shared" si="17"/>
        <v>51705.39</v>
      </c>
      <c r="P237"/>
      <c r="Q237"/>
      <c r="R237"/>
      <c r="S237"/>
    </row>
    <row r="238" spans="1:19" s="16" customFormat="1" ht="17.25" customHeight="1" x14ac:dyDescent="0.25">
      <c r="A238" s="25">
        <v>230</v>
      </c>
      <c r="B238" s="55" t="s">
        <v>1079</v>
      </c>
      <c r="C238" s="55" t="s">
        <v>1078</v>
      </c>
      <c r="D238" s="25" t="s">
        <v>56</v>
      </c>
      <c r="E238" s="28" t="s">
        <v>521</v>
      </c>
      <c r="F238" s="28" t="s">
        <v>267</v>
      </c>
      <c r="G238" s="25" t="s">
        <v>555</v>
      </c>
      <c r="H238" s="37">
        <v>39539</v>
      </c>
      <c r="I238" s="25" t="s">
        <v>556</v>
      </c>
      <c r="J238" s="38">
        <v>41226.9</v>
      </c>
      <c r="K238" s="59">
        <f t="shared" si="15"/>
        <v>1183.2120300000001</v>
      </c>
      <c r="L238" s="38">
        <v>615.80999999999995</v>
      </c>
      <c r="M238" s="38">
        <f t="shared" si="16"/>
        <v>1253.2977600000002</v>
      </c>
      <c r="N238" s="38">
        <v>400</v>
      </c>
      <c r="O238" s="38">
        <f t="shared" si="17"/>
        <v>37774.58021</v>
      </c>
      <c r="P238"/>
      <c r="Q238"/>
      <c r="R238"/>
      <c r="S238"/>
    </row>
    <row r="239" spans="1:19" s="16" customFormat="1" ht="17.25" customHeight="1" x14ac:dyDescent="0.25">
      <c r="A239" s="25">
        <v>231</v>
      </c>
      <c r="B239" s="55" t="s">
        <v>1077</v>
      </c>
      <c r="C239" s="55" t="s">
        <v>1076</v>
      </c>
      <c r="D239" s="25" t="s">
        <v>56</v>
      </c>
      <c r="E239" s="28" t="s">
        <v>521</v>
      </c>
      <c r="F239" s="28" t="s">
        <v>267</v>
      </c>
      <c r="G239" s="25" t="s">
        <v>555</v>
      </c>
      <c r="H239" s="37">
        <v>44593</v>
      </c>
      <c r="I239" s="25" t="s">
        <v>556</v>
      </c>
      <c r="J239" s="38">
        <v>41226.9</v>
      </c>
      <c r="K239" s="59">
        <f t="shared" si="15"/>
        <v>1183.2120300000001</v>
      </c>
      <c r="L239" s="38">
        <v>388.94</v>
      </c>
      <c r="M239" s="38">
        <f t="shared" si="16"/>
        <v>1253.2977600000002</v>
      </c>
      <c r="N239" s="38">
        <v>8597.1299999999992</v>
      </c>
      <c r="O239" s="38">
        <f t="shared" si="17"/>
        <v>29804.320209999998</v>
      </c>
      <c r="P239"/>
      <c r="Q239"/>
      <c r="R239"/>
      <c r="S239"/>
    </row>
    <row r="240" spans="1:19" s="16" customFormat="1" ht="17.25" customHeight="1" x14ac:dyDescent="0.25">
      <c r="A240" s="25">
        <v>232</v>
      </c>
      <c r="B240" s="55" t="s">
        <v>1075</v>
      </c>
      <c r="C240" s="55" t="s">
        <v>1074</v>
      </c>
      <c r="D240" s="25" t="s">
        <v>56</v>
      </c>
      <c r="E240" s="28" t="s">
        <v>521</v>
      </c>
      <c r="F240" s="28" t="s">
        <v>267</v>
      </c>
      <c r="G240" s="25" t="s">
        <v>555</v>
      </c>
      <c r="H240" s="37">
        <v>41323</v>
      </c>
      <c r="I240" s="25" t="s">
        <v>556</v>
      </c>
      <c r="J240" s="38">
        <v>41226.9</v>
      </c>
      <c r="K240" s="59">
        <f t="shared" si="15"/>
        <v>1183.2120300000001</v>
      </c>
      <c r="L240" s="38">
        <v>615.80999999999995</v>
      </c>
      <c r="M240" s="38">
        <f t="shared" si="16"/>
        <v>1253.2977600000002</v>
      </c>
      <c r="N240" s="38">
        <v>400</v>
      </c>
      <c r="O240" s="38">
        <f t="shared" si="17"/>
        <v>37774.58021</v>
      </c>
      <c r="P240"/>
      <c r="Q240"/>
      <c r="R240"/>
      <c r="S240"/>
    </row>
    <row r="241" spans="1:19" s="16" customFormat="1" ht="17.25" customHeight="1" x14ac:dyDescent="0.25">
      <c r="A241" s="25">
        <v>233</v>
      </c>
      <c r="B241" s="55" t="s">
        <v>1073</v>
      </c>
      <c r="C241" s="55" t="s">
        <v>1072</v>
      </c>
      <c r="D241" s="25" t="s">
        <v>56</v>
      </c>
      <c r="E241" s="28" t="s">
        <v>521</v>
      </c>
      <c r="F241" s="28" t="s">
        <v>267</v>
      </c>
      <c r="G241" s="25" t="s">
        <v>555</v>
      </c>
      <c r="H241" s="37">
        <v>43344</v>
      </c>
      <c r="I241" s="25" t="s">
        <v>556</v>
      </c>
      <c r="J241" s="38">
        <v>41226.9</v>
      </c>
      <c r="K241" s="59">
        <f t="shared" si="15"/>
        <v>1183.2120300000001</v>
      </c>
      <c r="L241" s="38">
        <v>615.80999999999995</v>
      </c>
      <c r="M241" s="38">
        <f t="shared" si="16"/>
        <v>1253.2977600000002</v>
      </c>
      <c r="N241" s="38">
        <v>1000</v>
      </c>
      <c r="O241" s="38">
        <f t="shared" si="17"/>
        <v>37174.58021</v>
      </c>
      <c r="P241"/>
      <c r="Q241"/>
      <c r="R241"/>
      <c r="S241"/>
    </row>
    <row r="242" spans="1:19" s="16" customFormat="1" ht="17.25" customHeight="1" x14ac:dyDescent="0.25">
      <c r="A242" s="25">
        <v>234</v>
      </c>
      <c r="B242" s="55" t="s">
        <v>1071</v>
      </c>
      <c r="C242" s="55" t="s">
        <v>1070</v>
      </c>
      <c r="D242" s="25" t="s">
        <v>56</v>
      </c>
      <c r="E242" s="28" t="s">
        <v>521</v>
      </c>
      <c r="F242" s="28" t="s">
        <v>267</v>
      </c>
      <c r="G242" s="25" t="s">
        <v>555</v>
      </c>
      <c r="H242" s="37">
        <v>44440</v>
      </c>
      <c r="I242" s="25" t="s">
        <v>556</v>
      </c>
      <c r="J242" s="38">
        <v>41291.25</v>
      </c>
      <c r="K242" s="59">
        <f t="shared" si="15"/>
        <v>1185.0588749999999</v>
      </c>
      <c r="L242" s="38">
        <v>624.89</v>
      </c>
      <c r="M242" s="38">
        <f t="shared" si="16"/>
        <v>1255.2539999999999</v>
      </c>
      <c r="N242" s="38">
        <v>0</v>
      </c>
      <c r="O242" s="38">
        <f t="shared" si="17"/>
        <v>38226.047124999997</v>
      </c>
      <c r="P242"/>
      <c r="Q242"/>
      <c r="R242"/>
      <c r="S242"/>
    </row>
    <row r="243" spans="1:19" s="16" customFormat="1" ht="17.25" customHeight="1" x14ac:dyDescent="0.25">
      <c r="A243" s="25">
        <v>235</v>
      </c>
      <c r="B243" s="55" t="s">
        <v>1069</v>
      </c>
      <c r="C243" s="55" t="s">
        <v>1068</v>
      </c>
      <c r="D243" s="25" t="s">
        <v>56</v>
      </c>
      <c r="E243" s="28" t="s">
        <v>521</v>
      </c>
      <c r="F243" s="28" t="s">
        <v>267</v>
      </c>
      <c r="G243" s="25" t="s">
        <v>555</v>
      </c>
      <c r="H243" s="37">
        <v>44440</v>
      </c>
      <c r="I243" s="25" t="s">
        <v>556</v>
      </c>
      <c r="J243" s="38">
        <v>41291.25</v>
      </c>
      <c r="K243" s="59">
        <f t="shared" si="15"/>
        <v>1185.0588749999999</v>
      </c>
      <c r="L243" s="38">
        <v>624.89</v>
      </c>
      <c r="M243" s="38"/>
      <c r="N243" s="38">
        <v>1587.38</v>
      </c>
      <c r="O243" s="38">
        <f t="shared" si="17"/>
        <v>37893.921125000001</v>
      </c>
      <c r="P243"/>
      <c r="Q243"/>
      <c r="R243"/>
      <c r="S243"/>
    </row>
    <row r="244" spans="1:19" s="16" customFormat="1" ht="17.25" customHeight="1" x14ac:dyDescent="0.25">
      <c r="A244" s="25">
        <v>236</v>
      </c>
      <c r="B244" s="55" t="s">
        <v>1067</v>
      </c>
      <c r="C244" s="55" t="s">
        <v>1066</v>
      </c>
      <c r="D244" s="25" t="s">
        <v>56</v>
      </c>
      <c r="E244" s="28" t="s">
        <v>521</v>
      </c>
      <c r="F244" s="28" t="s">
        <v>267</v>
      </c>
      <c r="G244" s="25" t="s">
        <v>555</v>
      </c>
      <c r="H244" s="37">
        <v>44440</v>
      </c>
      <c r="I244" s="25" t="s">
        <v>556</v>
      </c>
      <c r="J244" s="38">
        <v>41291.25</v>
      </c>
      <c r="K244" s="59">
        <f t="shared" si="15"/>
        <v>1185.0588749999999</v>
      </c>
      <c r="L244" s="38">
        <v>624.89</v>
      </c>
      <c r="M244" s="38">
        <f t="shared" ref="M244:M275" si="18">+J244*3.04%</f>
        <v>1255.2539999999999</v>
      </c>
      <c r="N244" s="38">
        <v>1500</v>
      </c>
      <c r="O244" s="38">
        <f t="shared" si="17"/>
        <v>36726.047124999997</v>
      </c>
      <c r="P244"/>
      <c r="Q244"/>
      <c r="R244"/>
      <c r="S244"/>
    </row>
    <row r="245" spans="1:19" s="16" customFormat="1" ht="17.25" customHeight="1" x14ac:dyDescent="0.25">
      <c r="A245" s="25">
        <v>237</v>
      </c>
      <c r="B245" s="55" t="s">
        <v>1065</v>
      </c>
      <c r="C245" s="55" t="s">
        <v>1064</v>
      </c>
      <c r="D245" s="25" t="s">
        <v>56</v>
      </c>
      <c r="E245" s="28" t="s">
        <v>521</v>
      </c>
      <c r="F245" s="28" t="s">
        <v>267</v>
      </c>
      <c r="G245" s="25" t="s">
        <v>555</v>
      </c>
      <c r="H245" s="37">
        <v>44440</v>
      </c>
      <c r="I245" s="25" t="s">
        <v>556</v>
      </c>
      <c r="J245" s="38">
        <v>41291.25</v>
      </c>
      <c r="K245" s="59">
        <f t="shared" si="15"/>
        <v>1185.0588749999999</v>
      </c>
      <c r="L245" s="38">
        <v>624.89</v>
      </c>
      <c r="M245" s="38">
        <f t="shared" si="18"/>
        <v>1255.2539999999999</v>
      </c>
      <c r="N245" s="38">
        <v>32676.080000000002</v>
      </c>
      <c r="O245" s="38">
        <f t="shared" si="17"/>
        <v>5549.9671249999956</v>
      </c>
      <c r="P245"/>
      <c r="Q245"/>
      <c r="R245"/>
      <c r="S245"/>
    </row>
    <row r="246" spans="1:19" s="16" customFormat="1" ht="17.25" customHeight="1" x14ac:dyDescent="0.25">
      <c r="A246" s="25">
        <v>238</v>
      </c>
      <c r="B246" s="55" t="s">
        <v>676</v>
      </c>
      <c r="C246" s="55" t="s">
        <v>1063</v>
      </c>
      <c r="D246" s="25" t="s">
        <v>56</v>
      </c>
      <c r="E246" s="28" t="s">
        <v>521</v>
      </c>
      <c r="F246" s="28" t="s">
        <v>267</v>
      </c>
      <c r="G246" s="25" t="s">
        <v>555</v>
      </c>
      <c r="H246" s="37">
        <v>44440</v>
      </c>
      <c r="I246" s="25" t="s">
        <v>556</v>
      </c>
      <c r="J246" s="38">
        <v>41291.25</v>
      </c>
      <c r="K246" s="59">
        <f t="shared" si="15"/>
        <v>1185.0588749999999</v>
      </c>
      <c r="L246" s="38">
        <v>624.89</v>
      </c>
      <c r="M246" s="38">
        <f t="shared" si="18"/>
        <v>1255.2539999999999</v>
      </c>
      <c r="N246" s="38">
        <v>15951.46</v>
      </c>
      <c r="O246" s="38">
        <f t="shared" si="17"/>
        <v>22274.587124999998</v>
      </c>
      <c r="P246"/>
      <c r="Q246"/>
      <c r="R246"/>
      <c r="S246"/>
    </row>
    <row r="247" spans="1:19" s="16" customFormat="1" ht="17.25" customHeight="1" x14ac:dyDescent="0.25">
      <c r="A247" s="25">
        <v>239</v>
      </c>
      <c r="B247" s="55" t="s">
        <v>1062</v>
      </c>
      <c r="C247" s="55" t="s">
        <v>1061</v>
      </c>
      <c r="D247" s="25" t="s">
        <v>56</v>
      </c>
      <c r="E247" s="28" t="s">
        <v>521</v>
      </c>
      <c r="F247" s="28" t="s">
        <v>267</v>
      </c>
      <c r="G247" s="25" t="s">
        <v>555</v>
      </c>
      <c r="H247" s="37">
        <v>39539</v>
      </c>
      <c r="I247" s="25" t="s">
        <v>556</v>
      </c>
      <c r="J247" s="38">
        <v>41226.9</v>
      </c>
      <c r="K247" s="59">
        <f t="shared" si="15"/>
        <v>1183.2120300000001</v>
      </c>
      <c r="L247" s="38">
        <v>615.80999999999995</v>
      </c>
      <c r="M247" s="38">
        <f t="shared" si="18"/>
        <v>1253.2977600000002</v>
      </c>
      <c r="N247" s="38">
        <v>3025</v>
      </c>
      <c r="O247" s="38">
        <f t="shared" si="17"/>
        <v>35149.58021</v>
      </c>
      <c r="P247"/>
      <c r="Q247"/>
      <c r="R247"/>
      <c r="S247"/>
    </row>
    <row r="248" spans="1:19" s="16" customFormat="1" ht="17.25" customHeight="1" x14ac:dyDescent="0.25">
      <c r="A248" s="25">
        <v>240</v>
      </c>
      <c r="B248" s="55" t="s">
        <v>1060</v>
      </c>
      <c r="C248" s="55" t="s">
        <v>1059</v>
      </c>
      <c r="D248" s="25" t="s">
        <v>56</v>
      </c>
      <c r="E248" s="28" t="s">
        <v>521</v>
      </c>
      <c r="F248" s="28" t="s">
        <v>267</v>
      </c>
      <c r="G248" s="25" t="s">
        <v>555</v>
      </c>
      <c r="H248" s="37">
        <v>39539</v>
      </c>
      <c r="I248" s="25" t="s">
        <v>556</v>
      </c>
      <c r="J248" s="38">
        <v>41226.9</v>
      </c>
      <c r="K248" s="59">
        <f t="shared" si="15"/>
        <v>1183.2120300000001</v>
      </c>
      <c r="L248" s="38">
        <v>379.19</v>
      </c>
      <c r="M248" s="38">
        <f t="shared" si="18"/>
        <v>1253.2977600000002</v>
      </c>
      <c r="N248" s="38">
        <v>1987.38</v>
      </c>
      <c r="O248" s="38">
        <f t="shared" si="17"/>
        <v>36423.820209999998</v>
      </c>
      <c r="P248"/>
      <c r="Q248"/>
      <c r="R248"/>
      <c r="S248"/>
    </row>
    <row r="249" spans="1:19" s="16" customFormat="1" ht="17.25" customHeight="1" x14ac:dyDescent="0.25">
      <c r="A249" s="25">
        <v>241</v>
      </c>
      <c r="B249" s="55" t="s">
        <v>1058</v>
      </c>
      <c r="C249" s="55" t="s">
        <v>1057</v>
      </c>
      <c r="D249" s="25" t="s">
        <v>56</v>
      </c>
      <c r="E249" s="28" t="s">
        <v>521</v>
      </c>
      <c r="F249" s="28" t="s">
        <v>267</v>
      </c>
      <c r="G249" s="25" t="s">
        <v>555</v>
      </c>
      <c r="H249" s="37">
        <v>39539</v>
      </c>
      <c r="I249" s="25" t="s">
        <v>556</v>
      </c>
      <c r="J249" s="38">
        <v>41226.9</v>
      </c>
      <c r="K249" s="59">
        <f t="shared" si="15"/>
        <v>1183.2120300000001</v>
      </c>
      <c r="L249" s="38">
        <v>379.19</v>
      </c>
      <c r="M249" s="38">
        <f t="shared" si="18"/>
        <v>1253.2977600000002</v>
      </c>
      <c r="N249" s="38">
        <v>1587.38</v>
      </c>
      <c r="O249" s="38">
        <f t="shared" si="17"/>
        <v>36823.820209999998</v>
      </c>
      <c r="P249"/>
      <c r="Q249"/>
      <c r="R249"/>
      <c r="S249"/>
    </row>
    <row r="250" spans="1:19" s="16" customFormat="1" ht="17.25" customHeight="1" x14ac:dyDescent="0.25">
      <c r="A250" s="25">
        <v>242</v>
      </c>
      <c r="B250" s="55" t="s">
        <v>1056</v>
      </c>
      <c r="C250" s="55" t="s">
        <v>1055</v>
      </c>
      <c r="D250" s="25" t="s">
        <v>56</v>
      </c>
      <c r="E250" s="28" t="s">
        <v>521</v>
      </c>
      <c r="F250" s="28" t="s">
        <v>267</v>
      </c>
      <c r="G250" s="25" t="s">
        <v>555</v>
      </c>
      <c r="H250" s="37">
        <v>39846</v>
      </c>
      <c r="I250" s="25" t="s">
        <v>556</v>
      </c>
      <c r="J250" s="38">
        <v>41226.9</v>
      </c>
      <c r="K250" s="59">
        <f t="shared" si="15"/>
        <v>1183.2120300000001</v>
      </c>
      <c r="L250" s="38">
        <v>615.80999999999995</v>
      </c>
      <c r="M250" s="38">
        <f t="shared" si="18"/>
        <v>1253.2977600000002</v>
      </c>
      <c r="N250" s="38">
        <v>0</v>
      </c>
      <c r="O250" s="38">
        <f t="shared" si="17"/>
        <v>38174.58021</v>
      </c>
      <c r="P250"/>
      <c r="Q250"/>
      <c r="R250"/>
      <c r="S250"/>
    </row>
    <row r="251" spans="1:19" s="16" customFormat="1" ht="17.25" customHeight="1" x14ac:dyDescent="0.25">
      <c r="A251" s="25">
        <v>243</v>
      </c>
      <c r="B251" s="55" t="s">
        <v>749</v>
      </c>
      <c r="C251" s="55" t="s">
        <v>1054</v>
      </c>
      <c r="D251" s="25" t="s">
        <v>56</v>
      </c>
      <c r="E251" s="28" t="s">
        <v>521</v>
      </c>
      <c r="F251" s="28" t="s">
        <v>267</v>
      </c>
      <c r="G251" s="25" t="s">
        <v>555</v>
      </c>
      <c r="H251" s="37">
        <v>39722</v>
      </c>
      <c r="I251" s="25" t="s">
        <v>556</v>
      </c>
      <c r="J251" s="38">
        <v>41226.9</v>
      </c>
      <c r="K251" s="59">
        <f t="shared" si="15"/>
        <v>1183.2120300000001</v>
      </c>
      <c r="L251" s="38">
        <v>615.80999999999995</v>
      </c>
      <c r="M251" s="38">
        <f t="shared" si="18"/>
        <v>1253.2977600000002</v>
      </c>
      <c r="N251" s="38">
        <v>0</v>
      </c>
      <c r="O251" s="38">
        <f t="shared" si="17"/>
        <v>38174.58021</v>
      </c>
      <c r="P251"/>
      <c r="Q251"/>
      <c r="R251"/>
      <c r="S251"/>
    </row>
    <row r="252" spans="1:19" s="16" customFormat="1" ht="17.25" customHeight="1" x14ac:dyDescent="0.25">
      <c r="A252" s="25">
        <v>244</v>
      </c>
      <c r="B252" s="55" t="s">
        <v>290</v>
      </c>
      <c r="C252" s="55" t="s">
        <v>1053</v>
      </c>
      <c r="D252" s="25" t="s">
        <v>56</v>
      </c>
      <c r="E252" s="28" t="s">
        <v>521</v>
      </c>
      <c r="F252" s="28" t="s">
        <v>267</v>
      </c>
      <c r="G252" s="25" t="s">
        <v>555</v>
      </c>
      <c r="H252" s="37">
        <v>39539</v>
      </c>
      <c r="I252" s="25" t="s">
        <v>556</v>
      </c>
      <c r="J252" s="38">
        <v>41226.9</v>
      </c>
      <c r="K252" s="59">
        <f t="shared" si="15"/>
        <v>1183.2120300000001</v>
      </c>
      <c r="L252" s="38">
        <v>615.80999999999995</v>
      </c>
      <c r="M252" s="38">
        <f t="shared" si="18"/>
        <v>1253.2977600000002</v>
      </c>
      <c r="N252" s="38">
        <v>400</v>
      </c>
      <c r="O252" s="38">
        <f t="shared" si="17"/>
        <v>37774.58021</v>
      </c>
      <c r="P252"/>
      <c r="Q252"/>
      <c r="R252"/>
      <c r="S252"/>
    </row>
    <row r="253" spans="1:19" s="16" customFormat="1" ht="17.25" customHeight="1" x14ac:dyDescent="0.25">
      <c r="A253" s="25">
        <v>245</v>
      </c>
      <c r="B253" s="55" t="s">
        <v>1052</v>
      </c>
      <c r="C253" s="55" t="s">
        <v>1051</v>
      </c>
      <c r="D253" s="25" t="s">
        <v>56</v>
      </c>
      <c r="E253" s="28" t="s">
        <v>521</v>
      </c>
      <c r="F253" s="28" t="s">
        <v>267</v>
      </c>
      <c r="G253" s="25" t="s">
        <v>555</v>
      </c>
      <c r="H253" s="37">
        <v>39539</v>
      </c>
      <c r="I253" s="25" t="s">
        <v>556</v>
      </c>
      <c r="J253" s="38">
        <v>41226.9</v>
      </c>
      <c r="K253" s="59">
        <f t="shared" si="15"/>
        <v>1183.2120300000001</v>
      </c>
      <c r="L253" s="38">
        <v>379.19</v>
      </c>
      <c r="M253" s="38">
        <f t="shared" si="18"/>
        <v>1253.2977600000002</v>
      </c>
      <c r="N253" s="38">
        <v>1587.38</v>
      </c>
      <c r="O253" s="38">
        <f t="shared" si="17"/>
        <v>36823.820209999998</v>
      </c>
      <c r="P253"/>
      <c r="Q253"/>
      <c r="R253"/>
      <c r="S253"/>
    </row>
    <row r="254" spans="1:19" s="16" customFormat="1" ht="17.25" customHeight="1" x14ac:dyDescent="0.25">
      <c r="A254" s="25">
        <v>246</v>
      </c>
      <c r="B254" s="55" t="s">
        <v>1050</v>
      </c>
      <c r="C254" s="55" t="s">
        <v>1049</v>
      </c>
      <c r="D254" s="25" t="s">
        <v>56</v>
      </c>
      <c r="E254" s="28" t="s">
        <v>521</v>
      </c>
      <c r="F254" s="28" t="s">
        <v>267</v>
      </c>
      <c r="G254" s="25" t="s">
        <v>555</v>
      </c>
      <c r="H254" s="37">
        <v>39539</v>
      </c>
      <c r="I254" s="25" t="s">
        <v>556</v>
      </c>
      <c r="J254" s="38">
        <v>41226.9</v>
      </c>
      <c r="K254" s="59">
        <f t="shared" si="15"/>
        <v>1183.2120300000001</v>
      </c>
      <c r="L254" s="38">
        <v>379.19</v>
      </c>
      <c r="M254" s="38">
        <f t="shared" si="18"/>
        <v>1253.2977600000002</v>
      </c>
      <c r="N254" s="38">
        <v>1987.38</v>
      </c>
      <c r="O254" s="38">
        <f t="shared" si="17"/>
        <v>36423.820209999998</v>
      </c>
      <c r="P254"/>
      <c r="Q254"/>
      <c r="R254"/>
      <c r="S254"/>
    </row>
    <row r="255" spans="1:19" s="16" customFormat="1" ht="17.25" customHeight="1" x14ac:dyDescent="0.25">
      <c r="A255" s="25">
        <v>247</v>
      </c>
      <c r="B255" s="55" t="s">
        <v>1048</v>
      </c>
      <c r="C255" s="55" t="s">
        <v>1047</v>
      </c>
      <c r="D255" s="25" t="s">
        <v>56</v>
      </c>
      <c r="E255" s="28" t="s">
        <v>521</v>
      </c>
      <c r="F255" s="28" t="s">
        <v>267</v>
      </c>
      <c r="G255" s="25" t="s">
        <v>555</v>
      </c>
      <c r="H255" s="37">
        <v>40147</v>
      </c>
      <c r="I255" s="25" t="s">
        <v>556</v>
      </c>
      <c r="J255" s="38">
        <v>41226.9</v>
      </c>
      <c r="K255" s="59">
        <f t="shared" si="15"/>
        <v>1183.2120300000001</v>
      </c>
      <c r="L255" s="38">
        <v>379.19</v>
      </c>
      <c r="M255" s="38">
        <f t="shared" si="18"/>
        <v>1253.2977600000002</v>
      </c>
      <c r="N255" s="38">
        <v>1577.45</v>
      </c>
      <c r="O255" s="38">
        <f t="shared" si="17"/>
        <v>36833.750209999998</v>
      </c>
      <c r="P255"/>
      <c r="Q255"/>
      <c r="R255"/>
      <c r="S255"/>
    </row>
    <row r="256" spans="1:19" s="16" customFormat="1" ht="17.25" customHeight="1" x14ac:dyDescent="0.25">
      <c r="A256" s="25">
        <v>248</v>
      </c>
      <c r="B256" s="55" t="s">
        <v>1046</v>
      </c>
      <c r="C256" s="55" t="s">
        <v>1045</v>
      </c>
      <c r="D256" s="25" t="s">
        <v>56</v>
      </c>
      <c r="E256" s="28" t="s">
        <v>521</v>
      </c>
      <c r="F256" s="28" t="s">
        <v>267</v>
      </c>
      <c r="G256" s="25" t="s">
        <v>555</v>
      </c>
      <c r="H256" s="37">
        <v>39878</v>
      </c>
      <c r="I256" s="25" t="s">
        <v>556</v>
      </c>
      <c r="J256" s="38">
        <v>41226.9</v>
      </c>
      <c r="K256" s="59">
        <f t="shared" si="15"/>
        <v>1183.2120300000001</v>
      </c>
      <c r="L256" s="38">
        <v>615.80999999999995</v>
      </c>
      <c r="M256" s="38">
        <f t="shared" si="18"/>
        <v>1253.2977600000002</v>
      </c>
      <c r="N256" s="38">
        <v>0</v>
      </c>
      <c r="O256" s="38">
        <f t="shared" si="17"/>
        <v>38174.58021</v>
      </c>
      <c r="P256"/>
      <c r="Q256"/>
      <c r="R256"/>
      <c r="S256"/>
    </row>
    <row r="257" spans="1:19" s="16" customFormat="1" ht="17.25" customHeight="1" x14ac:dyDescent="0.25">
      <c r="A257" s="25">
        <v>249</v>
      </c>
      <c r="B257" s="55" t="s">
        <v>1044</v>
      </c>
      <c r="C257" s="55" t="s">
        <v>1043</v>
      </c>
      <c r="D257" s="25" t="s">
        <v>56</v>
      </c>
      <c r="E257" s="28" t="s">
        <v>521</v>
      </c>
      <c r="F257" s="28" t="s">
        <v>267</v>
      </c>
      <c r="G257" s="25" t="s">
        <v>555</v>
      </c>
      <c r="H257" s="37">
        <v>39878</v>
      </c>
      <c r="I257" s="25" t="s">
        <v>556</v>
      </c>
      <c r="J257" s="38">
        <v>41226.9</v>
      </c>
      <c r="K257" s="59">
        <f t="shared" si="15"/>
        <v>1183.2120300000001</v>
      </c>
      <c r="L257" s="38">
        <v>615.80999999999995</v>
      </c>
      <c r="M257" s="38">
        <f t="shared" si="18"/>
        <v>1253.2977600000002</v>
      </c>
      <c r="N257" s="38">
        <v>0</v>
      </c>
      <c r="O257" s="38">
        <f t="shared" si="17"/>
        <v>38174.58021</v>
      </c>
      <c r="P257"/>
      <c r="Q257"/>
      <c r="R257"/>
      <c r="S257"/>
    </row>
    <row r="258" spans="1:19" s="16" customFormat="1" ht="17.25" customHeight="1" x14ac:dyDescent="0.25">
      <c r="A258" s="25">
        <v>250</v>
      </c>
      <c r="B258" s="55" t="s">
        <v>1042</v>
      </c>
      <c r="C258" s="55" t="s">
        <v>1041</v>
      </c>
      <c r="D258" s="25" t="s">
        <v>56</v>
      </c>
      <c r="E258" s="28" t="s">
        <v>521</v>
      </c>
      <c r="F258" s="28" t="s">
        <v>267</v>
      </c>
      <c r="G258" s="25" t="s">
        <v>555</v>
      </c>
      <c r="H258" s="37">
        <v>39878</v>
      </c>
      <c r="I258" s="25" t="s">
        <v>556</v>
      </c>
      <c r="J258" s="38">
        <v>41226.9</v>
      </c>
      <c r="K258" s="59">
        <f t="shared" si="15"/>
        <v>1183.2120300000001</v>
      </c>
      <c r="L258" s="38">
        <v>615.80999999999995</v>
      </c>
      <c r="M258" s="38">
        <f t="shared" si="18"/>
        <v>1253.2977600000002</v>
      </c>
      <c r="N258" s="38">
        <v>2025</v>
      </c>
      <c r="O258" s="38">
        <f t="shared" si="17"/>
        <v>36149.58021</v>
      </c>
      <c r="P258"/>
      <c r="Q258"/>
      <c r="R258"/>
      <c r="S258"/>
    </row>
    <row r="259" spans="1:19" s="16" customFormat="1" ht="17.25" customHeight="1" x14ac:dyDescent="0.25">
      <c r="A259" s="25">
        <v>251</v>
      </c>
      <c r="B259" s="55" t="s">
        <v>1040</v>
      </c>
      <c r="C259" s="55" t="s">
        <v>1039</v>
      </c>
      <c r="D259" s="25" t="s">
        <v>56</v>
      </c>
      <c r="E259" s="28" t="s">
        <v>521</v>
      </c>
      <c r="F259" s="28" t="s">
        <v>267</v>
      </c>
      <c r="G259" s="25" t="s">
        <v>555</v>
      </c>
      <c r="H259" s="37">
        <v>39873</v>
      </c>
      <c r="I259" s="25" t="s">
        <v>556</v>
      </c>
      <c r="J259" s="38">
        <v>41226.9</v>
      </c>
      <c r="K259" s="59">
        <f t="shared" si="15"/>
        <v>1183.2120300000001</v>
      </c>
      <c r="L259" s="38">
        <v>379.19</v>
      </c>
      <c r="M259" s="38">
        <f t="shared" si="18"/>
        <v>1253.2977600000002</v>
      </c>
      <c r="N259" s="38">
        <v>4677.45</v>
      </c>
      <c r="O259" s="38">
        <f t="shared" si="17"/>
        <v>33733.750209999998</v>
      </c>
      <c r="P259"/>
      <c r="Q259"/>
      <c r="R259"/>
      <c r="S259"/>
    </row>
    <row r="260" spans="1:19" s="16" customFormat="1" ht="17.25" customHeight="1" x14ac:dyDescent="0.25">
      <c r="A260" s="25">
        <v>252</v>
      </c>
      <c r="B260" s="55" t="s">
        <v>1038</v>
      </c>
      <c r="C260" s="55" t="s">
        <v>1037</v>
      </c>
      <c r="D260" s="25" t="s">
        <v>56</v>
      </c>
      <c r="E260" s="28" t="s">
        <v>521</v>
      </c>
      <c r="F260" s="28" t="s">
        <v>267</v>
      </c>
      <c r="G260" s="25" t="s">
        <v>555</v>
      </c>
      <c r="H260" s="37">
        <v>39878</v>
      </c>
      <c r="I260" s="25" t="s">
        <v>556</v>
      </c>
      <c r="J260" s="38">
        <v>41226.9</v>
      </c>
      <c r="K260" s="59">
        <f t="shared" ref="K260:K319" si="19">+J260*2.87%</f>
        <v>1183.2120300000001</v>
      </c>
      <c r="L260" s="38">
        <v>615.80999999999995</v>
      </c>
      <c r="M260" s="38">
        <f t="shared" si="18"/>
        <v>1253.2977600000002</v>
      </c>
      <c r="N260" s="38">
        <v>0</v>
      </c>
      <c r="O260" s="38">
        <f t="shared" ref="O260:O323" si="20">+J260-K260-L260-M260-N260</f>
        <v>38174.58021</v>
      </c>
      <c r="P260"/>
      <c r="Q260"/>
      <c r="R260"/>
      <c r="S260"/>
    </row>
    <row r="261" spans="1:19" s="16" customFormat="1" ht="17.25" customHeight="1" x14ac:dyDescent="0.25">
      <c r="A261" s="25">
        <v>253</v>
      </c>
      <c r="B261" s="55" t="s">
        <v>761</v>
      </c>
      <c r="C261" s="55" t="s">
        <v>1036</v>
      </c>
      <c r="D261" s="25" t="s">
        <v>56</v>
      </c>
      <c r="E261" s="28" t="s">
        <v>521</v>
      </c>
      <c r="F261" s="28" t="s">
        <v>267</v>
      </c>
      <c r="G261" s="25" t="s">
        <v>555</v>
      </c>
      <c r="H261" s="37">
        <v>39878</v>
      </c>
      <c r="I261" s="25" t="s">
        <v>556</v>
      </c>
      <c r="J261" s="38">
        <v>41226.9</v>
      </c>
      <c r="K261" s="59">
        <f t="shared" si="19"/>
        <v>1183.2120300000001</v>
      </c>
      <c r="L261" s="38">
        <v>379.19</v>
      </c>
      <c r="M261" s="38">
        <f t="shared" si="18"/>
        <v>1253.2977600000002</v>
      </c>
      <c r="N261" s="38">
        <v>1977.45</v>
      </c>
      <c r="O261" s="38">
        <f t="shared" si="20"/>
        <v>36433.750209999998</v>
      </c>
      <c r="P261"/>
      <c r="Q261"/>
      <c r="R261"/>
      <c r="S261"/>
    </row>
    <row r="262" spans="1:19" s="16" customFormat="1" ht="17.25" customHeight="1" x14ac:dyDescent="0.25">
      <c r="A262" s="25">
        <v>254</v>
      </c>
      <c r="B262" s="55" t="s">
        <v>1035</v>
      </c>
      <c r="C262" s="55" t="s">
        <v>1034</v>
      </c>
      <c r="D262" s="25" t="s">
        <v>56</v>
      </c>
      <c r="E262" s="28" t="s">
        <v>521</v>
      </c>
      <c r="F262" s="28" t="s">
        <v>267</v>
      </c>
      <c r="G262" s="25" t="s">
        <v>555</v>
      </c>
      <c r="H262" s="37">
        <v>39878</v>
      </c>
      <c r="I262" s="25" t="s">
        <v>556</v>
      </c>
      <c r="J262" s="38">
        <v>41226.9</v>
      </c>
      <c r="K262" s="59">
        <f t="shared" si="19"/>
        <v>1183.2120300000001</v>
      </c>
      <c r="L262" s="38">
        <v>615.80999999999995</v>
      </c>
      <c r="M262" s="38">
        <f t="shared" si="18"/>
        <v>1253.2977600000002</v>
      </c>
      <c r="N262" s="38">
        <v>0</v>
      </c>
      <c r="O262" s="38">
        <f t="shared" si="20"/>
        <v>38174.58021</v>
      </c>
      <c r="P262"/>
      <c r="Q262"/>
      <c r="R262"/>
      <c r="S262"/>
    </row>
    <row r="263" spans="1:19" s="16" customFormat="1" ht="17.25" customHeight="1" x14ac:dyDescent="0.25">
      <c r="A263" s="25">
        <v>255</v>
      </c>
      <c r="B263" s="55" t="s">
        <v>1033</v>
      </c>
      <c r="C263" s="55" t="s">
        <v>1032</v>
      </c>
      <c r="D263" s="25" t="s">
        <v>56</v>
      </c>
      <c r="E263" s="28" t="s">
        <v>521</v>
      </c>
      <c r="F263" s="28" t="s">
        <v>267</v>
      </c>
      <c r="G263" s="25" t="s">
        <v>555</v>
      </c>
      <c r="H263" s="37">
        <v>39878</v>
      </c>
      <c r="I263" s="25" t="s">
        <v>556</v>
      </c>
      <c r="J263" s="38">
        <v>37728.6</v>
      </c>
      <c r="K263" s="59">
        <f t="shared" si="19"/>
        <v>1082.8108199999999</v>
      </c>
      <c r="L263" s="38">
        <v>0</v>
      </c>
      <c r="M263" s="38">
        <f t="shared" si="18"/>
        <v>1146.9494399999999</v>
      </c>
      <c r="N263" s="38">
        <v>1577.45</v>
      </c>
      <c r="O263" s="38">
        <f t="shared" si="20"/>
        <v>33921.389740000006</v>
      </c>
      <c r="P263"/>
      <c r="Q263"/>
      <c r="R263"/>
      <c r="S263"/>
    </row>
    <row r="264" spans="1:19" s="16" customFormat="1" ht="17.25" customHeight="1" x14ac:dyDescent="0.25">
      <c r="A264" s="25">
        <v>256</v>
      </c>
      <c r="B264" s="55" t="s">
        <v>1031</v>
      </c>
      <c r="C264" s="55" t="s">
        <v>1030</v>
      </c>
      <c r="D264" s="25" t="s">
        <v>56</v>
      </c>
      <c r="E264" s="28" t="s">
        <v>521</v>
      </c>
      <c r="F264" s="28" t="s">
        <v>267</v>
      </c>
      <c r="G264" s="25" t="s">
        <v>555</v>
      </c>
      <c r="H264" s="37">
        <v>39539</v>
      </c>
      <c r="I264" s="25" t="s">
        <v>556</v>
      </c>
      <c r="J264" s="38">
        <v>41226.9</v>
      </c>
      <c r="K264" s="59">
        <f t="shared" si="19"/>
        <v>1183.2120300000001</v>
      </c>
      <c r="L264" s="38">
        <v>615.80999999999995</v>
      </c>
      <c r="M264" s="38">
        <f t="shared" si="18"/>
        <v>1253.2977600000002</v>
      </c>
      <c r="N264" s="38">
        <v>0</v>
      </c>
      <c r="O264" s="38">
        <f t="shared" si="20"/>
        <v>38174.58021</v>
      </c>
      <c r="P264"/>
      <c r="Q264"/>
      <c r="R264"/>
      <c r="S264"/>
    </row>
    <row r="265" spans="1:19" s="16" customFormat="1" ht="17.25" customHeight="1" x14ac:dyDescent="0.25">
      <c r="A265" s="25">
        <v>257</v>
      </c>
      <c r="B265" s="55" t="s">
        <v>1029</v>
      </c>
      <c r="C265" s="55" t="s">
        <v>1028</v>
      </c>
      <c r="D265" s="25" t="s">
        <v>56</v>
      </c>
      <c r="E265" s="28" t="s">
        <v>521</v>
      </c>
      <c r="F265" s="28" t="s">
        <v>267</v>
      </c>
      <c r="G265" s="25" t="s">
        <v>555</v>
      </c>
      <c r="H265" s="37">
        <v>39539</v>
      </c>
      <c r="I265" s="25" t="s">
        <v>556</v>
      </c>
      <c r="J265" s="38">
        <v>41226.9</v>
      </c>
      <c r="K265" s="59">
        <f t="shared" si="19"/>
        <v>1183.2120300000001</v>
      </c>
      <c r="L265" s="38">
        <v>379.19</v>
      </c>
      <c r="M265" s="38">
        <f t="shared" si="18"/>
        <v>1253.2977600000002</v>
      </c>
      <c r="N265" s="38">
        <v>1577.45</v>
      </c>
      <c r="O265" s="38">
        <f t="shared" si="20"/>
        <v>36833.750209999998</v>
      </c>
      <c r="P265"/>
      <c r="Q265"/>
      <c r="R265"/>
      <c r="S265"/>
    </row>
    <row r="266" spans="1:19" s="16" customFormat="1" ht="17.25" customHeight="1" x14ac:dyDescent="0.25">
      <c r="A266" s="25">
        <v>258</v>
      </c>
      <c r="B266" s="55" t="s">
        <v>1027</v>
      </c>
      <c r="C266" s="55" t="s">
        <v>1026</v>
      </c>
      <c r="D266" s="25" t="s">
        <v>56</v>
      </c>
      <c r="E266" s="28" t="s">
        <v>521</v>
      </c>
      <c r="F266" s="28" t="s">
        <v>267</v>
      </c>
      <c r="G266" s="25" t="s">
        <v>555</v>
      </c>
      <c r="H266" s="37">
        <v>39539</v>
      </c>
      <c r="I266" s="25" t="s">
        <v>556</v>
      </c>
      <c r="J266" s="38">
        <v>41226.9</v>
      </c>
      <c r="K266" s="59">
        <f t="shared" si="19"/>
        <v>1183.2120300000001</v>
      </c>
      <c r="L266" s="38">
        <v>615.80999999999995</v>
      </c>
      <c r="M266" s="38">
        <f t="shared" si="18"/>
        <v>1253.2977600000002</v>
      </c>
      <c r="N266" s="38">
        <v>1125</v>
      </c>
      <c r="O266" s="38">
        <f t="shared" si="20"/>
        <v>37049.58021</v>
      </c>
      <c r="P266"/>
      <c r="Q266"/>
      <c r="R266"/>
      <c r="S266"/>
    </row>
    <row r="267" spans="1:19" s="16" customFormat="1" ht="17.25" customHeight="1" x14ac:dyDescent="0.25">
      <c r="A267" s="25">
        <v>259</v>
      </c>
      <c r="B267" s="55" t="s">
        <v>1025</v>
      </c>
      <c r="C267" s="55" t="s">
        <v>1024</v>
      </c>
      <c r="D267" s="25" t="s">
        <v>56</v>
      </c>
      <c r="E267" s="28" t="s">
        <v>521</v>
      </c>
      <c r="F267" s="28" t="s">
        <v>267</v>
      </c>
      <c r="G267" s="25" t="s">
        <v>555</v>
      </c>
      <c r="H267" s="37">
        <v>40026</v>
      </c>
      <c r="I267" s="25" t="s">
        <v>556</v>
      </c>
      <c r="J267" s="38">
        <v>41226.9</v>
      </c>
      <c r="K267" s="59">
        <f t="shared" si="19"/>
        <v>1183.2120300000001</v>
      </c>
      <c r="L267" s="38">
        <v>615.80999999999995</v>
      </c>
      <c r="M267" s="38">
        <f t="shared" si="18"/>
        <v>1253.2977600000002</v>
      </c>
      <c r="N267" s="38">
        <v>1977.45</v>
      </c>
      <c r="O267" s="38">
        <f t="shared" si="20"/>
        <v>36197.130210000003</v>
      </c>
      <c r="P267"/>
      <c r="Q267"/>
      <c r="R267"/>
      <c r="S267"/>
    </row>
    <row r="268" spans="1:19" s="16" customFormat="1" ht="17.25" customHeight="1" x14ac:dyDescent="0.25">
      <c r="A268" s="25">
        <v>260</v>
      </c>
      <c r="B268" s="55" t="s">
        <v>1023</v>
      </c>
      <c r="C268" s="55" t="s">
        <v>1022</v>
      </c>
      <c r="D268" s="25" t="s">
        <v>56</v>
      </c>
      <c r="E268" s="28" t="s">
        <v>521</v>
      </c>
      <c r="F268" s="28" t="s">
        <v>267</v>
      </c>
      <c r="G268" s="25" t="s">
        <v>555</v>
      </c>
      <c r="H268" s="37">
        <v>39661</v>
      </c>
      <c r="I268" s="25" t="s">
        <v>556</v>
      </c>
      <c r="J268" s="38">
        <v>41226.9</v>
      </c>
      <c r="K268" s="59">
        <f t="shared" si="19"/>
        <v>1183.2120300000001</v>
      </c>
      <c r="L268" s="38">
        <v>615.80999999999995</v>
      </c>
      <c r="M268" s="38">
        <f t="shared" si="18"/>
        <v>1253.2977600000002</v>
      </c>
      <c r="N268" s="38">
        <v>400</v>
      </c>
      <c r="O268" s="38">
        <f t="shared" si="20"/>
        <v>37774.58021</v>
      </c>
      <c r="P268"/>
      <c r="Q268"/>
      <c r="R268"/>
      <c r="S268"/>
    </row>
    <row r="269" spans="1:19" s="16" customFormat="1" ht="17.25" customHeight="1" x14ac:dyDescent="0.25">
      <c r="A269" s="25">
        <v>261</v>
      </c>
      <c r="B269" s="55" t="s">
        <v>1021</v>
      </c>
      <c r="C269" s="55" t="s">
        <v>1020</v>
      </c>
      <c r="D269" s="25" t="s">
        <v>56</v>
      </c>
      <c r="E269" s="28" t="s">
        <v>521</v>
      </c>
      <c r="F269" s="28" t="s">
        <v>267</v>
      </c>
      <c r="G269" s="25" t="s">
        <v>555</v>
      </c>
      <c r="H269" s="37">
        <v>40452</v>
      </c>
      <c r="I269" s="25" t="s">
        <v>556</v>
      </c>
      <c r="J269" s="38">
        <v>41226.9</v>
      </c>
      <c r="K269" s="59">
        <f t="shared" si="19"/>
        <v>1183.2120300000001</v>
      </c>
      <c r="L269" s="38">
        <v>615.80999999999995</v>
      </c>
      <c r="M269" s="38">
        <f t="shared" si="18"/>
        <v>1253.2977600000002</v>
      </c>
      <c r="N269" s="38">
        <v>7400</v>
      </c>
      <c r="O269" s="38">
        <f t="shared" si="20"/>
        <v>30774.58021</v>
      </c>
      <c r="P269"/>
      <c r="Q269"/>
      <c r="R269"/>
      <c r="S269"/>
    </row>
    <row r="270" spans="1:19" s="16" customFormat="1" ht="17.25" customHeight="1" x14ac:dyDescent="0.25">
      <c r="A270" s="25">
        <v>262</v>
      </c>
      <c r="B270" s="55" t="s">
        <v>1019</v>
      </c>
      <c r="C270" s="55" t="s">
        <v>1018</v>
      </c>
      <c r="D270" s="25" t="s">
        <v>56</v>
      </c>
      <c r="E270" s="28" t="s">
        <v>521</v>
      </c>
      <c r="F270" s="28" t="s">
        <v>267</v>
      </c>
      <c r="G270" s="25" t="s">
        <v>555</v>
      </c>
      <c r="H270" s="37">
        <v>39600</v>
      </c>
      <c r="I270" s="25" t="s">
        <v>556</v>
      </c>
      <c r="J270" s="38">
        <v>41226.9</v>
      </c>
      <c r="K270" s="59">
        <f t="shared" si="19"/>
        <v>1183.2120300000001</v>
      </c>
      <c r="L270" s="38">
        <v>615.80999999999995</v>
      </c>
      <c r="M270" s="38">
        <f t="shared" si="18"/>
        <v>1253.2977600000002</v>
      </c>
      <c r="N270" s="38">
        <v>22840.58</v>
      </c>
      <c r="O270" s="38">
        <f t="shared" si="20"/>
        <v>15334.000209999998</v>
      </c>
      <c r="P270"/>
      <c r="Q270"/>
      <c r="R270"/>
      <c r="S270"/>
    </row>
    <row r="271" spans="1:19" s="16" customFormat="1" ht="17.25" customHeight="1" x14ac:dyDescent="0.25">
      <c r="A271" s="25">
        <v>263</v>
      </c>
      <c r="B271" s="55" t="s">
        <v>1017</v>
      </c>
      <c r="C271" s="55" t="s">
        <v>1016</v>
      </c>
      <c r="D271" s="25" t="s">
        <v>56</v>
      </c>
      <c r="E271" s="28" t="s">
        <v>521</v>
      </c>
      <c r="F271" s="28" t="s">
        <v>267</v>
      </c>
      <c r="G271" s="25" t="s">
        <v>555</v>
      </c>
      <c r="H271" s="37">
        <v>39603</v>
      </c>
      <c r="I271" s="25" t="s">
        <v>556</v>
      </c>
      <c r="J271" s="38">
        <v>41226.9</v>
      </c>
      <c r="K271" s="59">
        <f t="shared" si="19"/>
        <v>1183.2120300000001</v>
      </c>
      <c r="L271" s="38">
        <v>615.80999999999995</v>
      </c>
      <c r="M271" s="38">
        <f t="shared" si="18"/>
        <v>1253.2977600000002</v>
      </c>
      <c r="N271" s="38">
        <v>1425</v>
      </c>
      <c r="O271" s="38">
        <f t="shared" si="20"/>
        <v>36749.58021</v>
      </c>
      <c r="P271"/>
      <c r="Q271"/>
      <c r="R271"/>
      <c r="S271"/>
    </row>
    <row r="272" spans="1:19" s="16" customFormat="1" ht="17.25" customHeight="1" x14ac:dyDescent="0.25">
      <c r="A272" s="25">
        <v>264</v>
      </c>
      <c r="B272" s="55" t="s">
        <v>1015</v>
      </c>
      <c r="C272" s="55" t="s">
        <v>1014</v>
      </c>
      <c r="D272" s="25" t="s">
        <v>56</v>
      </c>
      <c r="E272" s="28" t="s">
        <v>521</v>
      </c>
      <c r="F272" s="28" t="s">
        <v>267</v>
      </c>
      <c r="G272" s="25" t="s">
        <v>555</v>
      </c>
      <c r="H272" s="37">
        <v>40228</v>
      </c>
      <c r="I272" s="25" t="s">
        <v>556</v>
      </c>
      <c r="J272" s="38">
        <v>41226.9</v>
      </c>
      <c r="K272" s="59">
        <f t="shared" si="19"/>
        <v>1183.2120300000001</v>
      </c>
      <c r="L272" s="38">
        <v>379.19</v>
      </c>
      <c r="M272" s="38">
        <f t="shared" si="18"/>
        <v>1253.2977600000002</v>
      </c>
      <c r="N272" s="38">
        <v>16570.36</v>
      </c>
      <c r="O272" s="38">
        <f t="shared" si="20"/>
        <v>21840.840209999995</v>
      </c>
      <c r="P272"/>
      <c r="Q272"/>
      <c r="R272"/>
      <c r="S272"/>
    </row>
    <row r="273" spans="1:19" s="16" customFormat="1" ht="17.25" customHeight="1" x14ac:dyDescent="0.25">
      <c r="A273" s="25">
        <v>265</v>
      </c>
      <c r="B273" s="55" t="s">
        <v>1013</v>
      </c>
      <c r="C273" s="55" t="s">
        <v>1012</v>
      </c>
      <c r="D273" s="25" t="s">
        <v>56</v>
      </c>
      <c r="E273" s="28" t="s">
        <v>521</v>
      </c>
      <c r="F273" s="28" t="s">
        <v>267</v>
      </c>
      <c r="G273" s="25" t="s">
        <v>555</v>
      </c>
      <c r="H273" s="37">
        <v>40238</v>
      </c>
      <c r="I273" s="25" t="s">
        <v>556</v>
      </c>
      <c r="J273" s="38">
        <v>41226.9</v>
      </c>
      <c r="K273" s="59">
        <f t="shared" si="19"/>
        <v>1183.2120300000001</v>
      </c>
      <c r="L273" s="38">
        <v>379.19</v>
      </c>
      <c r="M273" s="38">
        <f t="shared" si="18"/>
        <v>1253.2977600000002</v>
      </c>
      <c r="N273" s="38">
        <v>448</v>
      </c>
      <c r="O273" s="38">
        <f t="shared" si="20"/>
        <v>37963.200209999995</v>
      </c>
      <c r="P273"/>
      <c r="Q273"/>
      <c r="R273"/>
      <c r="S273"/>
    </row>
    <row r="274" spans="1:19" s="16" customFormat="1" ht="17.25" customHeight="1" x14ac:dyDescent="0.25">
      <c r="A274" s="25">
        <v>266</v>
      </c>
      <c r="B274" s="55" t="s">
        <v>1011</v>
      </c>
      <c r="C274" s="55" t="s">
        <v>1010</v>
      </c>
      <c r="D274" s="25" t="s">
        <v>56</v>
      </c>
      <c r="E274" s="28" t="s">
        <v>521</v>
      </c>
      <c r="F274" s="28" t="s">
        <v>267</v>
      </c>
      <c r="G274" s="25" t="s">
        <v>555</v>
      </c>
      <c r="H274" s="37">
        <v>40238</v>
      </c>
      <c r="I274" s="25" t="s">
        <v>556</v>
      </c>
      <c r="J274" s="38">
        <v>41226.9</v>
      </c>
      <c r="K274" s="59">
        <f t="shared" si="19"/>
        <v>1183.2120300000001</v>
      </c>
      <c r="L274" s="38">
        <v>615.80999999999995</v>
      </c>
      <c r="M274" s="38">
        <f t="shared" si="18"/>
        <v>1253.2977600000002</v>
      </c>
      <c r="N274" s="38">
        <v>18488.7</v>
      </c>
      <c r="O274" s="38">
        <f t="shared" si="20"/>
        <v>19685.880209999999</v>
      </c>
      <c r="P274"/>
      <c r="Q274"/>
      <c r="R274"/>
      <c r="S274"/>
    </row>
    <row r="275" spans="1:19" s="16" customFormat="1" ht="17.25" customHeight="1" x14ac:dyDescent="0.25">
      <c r="A275" s="25">
        <v>267</v>
      </c>
      <c r="B275" s="55" t="s">
        <v>1009</v>
      </c>
      <c r="C275" s="55" t="s">
        <v>1008</v>
      </c>
      <c r="D275" s="25" t="s">
        <v>56</v>
      </c>
      <c r="E275" s="28" t="s">
        <v>521</v>
      </c>
      <c r="F275" s="28" t="s">
        <v>267</v>
      </c>
      <c r="G275" s="25" t="s">
        <v>555</v>
      </c>
      <c r="H275" s="37">
        <v>40491</v>
      </c>
      <c r="I275" s="25" t="s">
        <v>556</v>
      </c>
      <c r="J275" s="38">
        <v>41226.9</v>
      </c>
      <c r="K275" s="59">
        <f t="shared" si="19"/>
        <v>1183.2120300000001</v>
      </c>
      <c r="L275" s="38">
        <v>615.80999999999995</v>
      </c>
      <c r="M275" s="38">
        <f t="shared" si="18"/>
        <v>1253.2977600000002</v>
      </c>
      <c r="N275" s="38">
        <v>4400</v>
      </c>
      <c r="O275" s="38">
        <f t="shared" si="20"/>
        <v>33774.58021</v>
      </c>
      <c r="P275"/>
      <c r="Q275"/>
      <c r="R275"/>
      <c r="S275"/>
    </row>
    <row r="276" spans="1:19" s="16" customFormat="1" ht="17.25" customHeight="1" x14ac:dyDescent="0.25">
      <c r="A276" s="25">
        <v>268</v>
      </c>
      <c r="B276" s="55" t="s">
        <v>1007</v>
      </c>
      <c r="C276" s="55" t="s">
        <v>1006</v>
      </c>
      <c r="D276" s="25" t="s">
        <v>56</v>
      </c>
      <c r="E276" s="28" t="s">
        <v>521</v>
      </c>
      <c r="F276" s="28" t="s">
        <v>267</v>
      </c>
      <c r="G276" s="25" t="s">
        <v>555</v>
      </c>
      <c r="H276" s="43">
        <v>39539</v>
      </c>
      <c r="I276" s="25" t="s">
        <v>556</v>
      </c>
      <c r="J276" s="38">
        <v>41226.9</v>
      </c>
      <c r="K276" s="59">
        <f t="shared" si="19"/>
        <v>1183.2120300000001</v>
      </c>
      <c r="L276" s="38">
        <v>379.19</v>
      </c>
      <c r="M276" s="38">
        <f t="shared" ref="M276:M307" si="21">+J276*3.04%</f>
        <v>1253.2977600000002</v>
      </c>
      <c r="N276" s="38">
        <v>1577.45</v>
      </c>
      <c r="O276" s="38">
        <f t="shared" si="20"/>
        <v>36833.750209999998</v>
      </c>
      <c r="P276"/>
      <c r="Q276"/>
      <c r="R276"/>
      <c r="S276"/>
    </row>
    <row r="277" spans="1:19" s="16" customFormat="1" ht="17.25" customHeight="1" x14ac:dyDescent="0.25">
      <c r="A277" s="25">
        <v>269</v>
      </c>
      <c r="B277" s="55" t="s">
        <v>1005</v>
      </c>
      <c r="C277" s="55" t="s">
        <v>1004</v>
      </c>
      <c r="D277" s="25" t="s">
        <v>56</v>
      </c>
      <c r="E277" s="28" t="s">
        <v>521</v>
      </c>
      <c r="F277" s="28" t="s">
        <v>267</v>
      </c>
      <c r="G277" s="25" t="s">
        <v>555</v>
      </c>
      <c r="H277" s="37">
        <v>40041</v>
      </c>
      <c r="I277" s="25" t="s">
        <v>556</v>
      </c>
      <c r="J277" s="38">
        <v>41226.9</v>
      </c>
      <c r="K277" s="59">
        <f t="shared" si="19"/>
        <v>1183.2120300000001</v>
      </c>
      <c r="L277" s="38">
        <v>615.80999999999995</v>
      </c>
      <c r="M277" s="38">
        <f t="shared" si="21"/>
        <v>1253.2977600000002</v>
      </c>
      <c r="N277" s="38">
        <v>0</v>
      </c>
      <c r="O277" s="38">
        <f t="shared" si="20"/>
        <v>38174.58021</v>
      </c>
      <c r="P277"/>
      <c r="Q277"/>
      <c r="R277"/>
      <c r="S277"/>
    </row>
    <row r="278" spans="1:19" s="16" customFormat="1" ht="17.25" customHeight="1" x14ac:dyDescent="0.25">
      <c r="A278" s="25">
        <v>270</v>
      </c>
      <c r="B278" s="55" t="s">
        <v>1003</v>
      </c>
      <c r="C278" s="55" t="s">
        <v>1002</v>
      </c>
      <c r="D278" s="25" t="s">
        <v>56</v>
      </c>
      <c r="E278" s="28" t="s">
        <v>521</v>
      </c>
      <c r="F278" s="28" t="s">
        <v>267</v>
      </c>
      <c r="G278" s="25" t="s">
        <v>555</v>
      </c>
      <c r="H278" s="37">
        <v>40041</v>
      </c>
      <c r="I278" s="25" t="s">
        <v>556</v>
      </c>
      <c r="J278" s="38">
        <v>41226.9</v>
      </c>
      <c r="K278" s="59">
        <f t="shared" si="19"/>
        <v>1183.2120300000001</v>
      </c>
      <c r="L278" s="38">
        <v>615.80999999999995</v>
      </c>
      <c r="M278" s="38">
        <f t="shared" si="21"/>
        <v>1253.2977600000002</v>
      </c>
      <c r="N278" s="38">
        <v>0</v>
      </c>
      <c r="O278" s="38">
        <f t="shared" si="20"/>
        <v>38174.58021</v>
      </c>
      <c r="P278"/>
      <c r="Q278"/>
      <c r="R278"/>
      <c r="S278"/>
    </row>
    <row r="279" spans="1:19" s="16" customFormat="1" ht="17.25" customHeight="1" x14ac:dyDescent="0.25">
      <c r="A279" s="25">
        <v>271</v>
      </c>
      <c r="B279" s="55" t="s">
        <v>1001</v>
      </c>
      <c r="C279" s="55" t="s">
        <v>1000</v>
      </c>
      <c r="D279" s="25" t="s">
        <v>56</v>
      </c>
      <c r="E279" s="28" t="s">
        <v>521</v>
      </c>
      <c r="F279" s="28" t="s">
        <v>267</v>
      </c>
      <c r="G279" s="25" t="s">
        <v>555</v>
      </c>
      <c r="H279" s="37">
        <v>40041</v>
      </c>
      <c r="I279" s="25" t="s">
        <v>556</v>
      </c>
      <c r="J279" s="38">
        <v>41226.9</v>
      </c>
      <c r="K279" s="59">
        <f t="shared" si="19"/>
        <v>1183.2120300000001</v>
      </c>
      <c r="L279" s="38">
        <v>615.80999999999995</v>
      </c>
      <c r="M279" s="38">
        <f t="shared" si="21"/>
        <v>1253.2977600000002</v>
      </c>
      <c r="N279" s="38">
        <v>0</v>
      </c>
      <c r="O279" s="38">
        <f t="shared" si="20"/>
        <v>38174.58021</v>
      </c>
      <c r="P279"/>
      <c r="Q279"/>
      <c r="R279"/>
      <c r="S279"/>
    </row>
    <row r="280" spans="1:19" s="16" customFormat="1" ht="17.25" customHeight="1" x14ac:dyDescent="0.25">
      <c r="A280" s="25">
        <v>272</v>
      </c>
      <c r="B280" s="55" t="s">
        <v>999</v>
      </c>
      <c r="C280" s="55" t="s">
        <v>998</v>
      </c>
      <c r="D280" s="25" t="s">
        <v>56</v>
      </c>
      <c r="E280" s="40" t="s">
        <v>521</v>
      </c>
      <c r="F280" s="28" t="s">
        <v>267</v>
      </c>
      <c r="G280" s="25" t="s">
        <v>555</v>
      </c>
      <c r="H280" s="37">
        <v>40041</v>
      </c>
      <c r="I280" s="25" t="s">
        <v>556</v>
      </c>
      <c r="J280" s="38">
        <v>41226.9</v>
      </c>
      <c r="K280" s="59">
        <f t="shared" si="19"/>
        <v>1183.2120300000001</v>
      </c>
      <c r="L280" s="38">
        <v>615.80999999999995</v>
      </c>
      <c r="M280" s="38">
        <f t="shared" si="21"/>
        <v>1253.2977600000002</v>
      </c>
      <c r="N280" s="38">
        <v>1977.45</v>
      </c>
      <c r="O280" s="38">
        <f t="shared" si="20"/>
        <v>36197.130210000003</v>
      </c>
      <c r="P280"/>
      <c r="Q280"/>
      <c r="R280"/>
      <c r="S280"/>
    </row>
    <row r="281" spans="1:19" s="16" customFormat="1" ht="17.25" customHeight="1" x14ac:dyDescent="0.25">
      <c r="A281" s="25">
        <v>273</v>
      </c>
      <c r="B281" s="55" t="s">
        <v>997</v>
      </c>
      <c r="C281" s="55" t="s">
        <v>996</v>
      </c>
      <c r="D281" s="25" t="s">
        <v>56</v>
      </c>
      <c r="E281" s="40" t="s">
        <v>521</v>
      </c>
      <c r="F281" s="28" t="s">
        <v>267</v>
      </c>
      <c r="G281" s="25" t="s">
        <v>555</v>
      </c>
      <c r="H281" s="37">
        <v>40041</v>
      </c>
      <c r="I281" s="25" t="s">
        <v>556</v>
      </c>
      <c r="J281" s="38">
        <v>41226.9</v>
      </c>
      <c r="K281" s="59">
        <f t="shared" si="19"/>
        <v>1183.2120300000001</v>
      </c>
      <c r="L281" s="38">
        <v>615.80999999999995</v>
      </c>
      <c r="M281" s="38">
        <f t="shared" si="21"/>
        <v>1253.2977600000002</v>
      </c>
      <c r="N281" s="38">
        <v>21521.98</v>
      </c>
      <c r="O281" s="38">
        <f t="shared" si="20"/>
        <v>16652.600210000001</v>
      </c>
      <c r="P281"/>
      <c r="Q281"/>
      <c r="R281"/>
      <c r="S281"/>
    </row>
    <row r="282" spans="1:19" s="16" customFormat="1" ht="17.25" customHeight="1" x14ac:dyDescent="0.25">
      <c r="A282" s="25">
        <v>274</v>
      </c>
      <c r="B282" s="55" t="s">
        <v>351</v>
      </c>
      <c r="C282" s="55" t="s">
        <v>995</v>
      </c>
      <c r="D282" s="25" t="s">
        <v>56</v>
      </c>
      <c r="E282" s="28" t="s">
        <v>521</v>
      </c>
      <c r="F282" s="28" t="s">
        <v>267</v>
      </c>
      <c r="G282" s="25" t="s">
        <v>555</v>
      </c>
      <c r="H282" s="37">
        <v>39603</v>
      </c>
      <c r="I282" s="25" t="s">
        <v>556</v>
      </c>
      <c r="J282" s="38">
        <v>41226.9</v>
      </c>
      <c r="K282" s="59">
        <f t="shared" si="19"/>
        <v>1183.2120300000001</v>
      </c>
      <c r="L282" s="38">
        <v>615.80999999999995</v>
      </c>
      <c r="M282" s="38">
        <f t="shared" si="21"/>
        <v>1253.2977600000002</v>
      </c>
      <c r="N282" s="38">
        <v>400</v>
      </c>
      <c r="O282" s="38">
        <f t="shared" si="20"/>
        <v>37774.58021</v>
      </c>
      <c r="P282"/>
      <c r="Q282"/>
      <c r="R282"/>
      <c r="S282"/>
    </row>
    <row r="283" spans="1:19" s="16" customFormat="1" ht="17.25" customHeight="1" x14ac:dyDescent="0.25">
      <c r="A283" s="25">
        <v>275</v>
      </c>
      <c r="B283" s="55" t="s">
        <v>994</v>
      </c>
      <c r="C283" s="55" t="s">
        <v>993</v>
      </c>
      <c r="D283" s="25" t="s">
        <v>56</v>
      </c>
      <c r="E283" s="28" t="s">
        <v>521</v>
      </c>
      <c r="F283" s="28" t="s">
        <v>267</v>
      </c>
      <c r="G283" s="25" t="s">
        <v>555</v>
      </c>
      <c r="H283" s="37">
        <v>39603</v>
      </c>
      <c r="I283" s="25" t="s">
        <v>556</v>
      </c>
      <c r="J283" s="38">
        <v>41226.9</v>
      </c>
      <c r="K283" s="59">
        <f t="shared" si="19"/>
        <v>1183.2120300000001</v>
      </c>
      <c r="L283" s="38">
        <v>615.80999999999995</v>
      </c>
      <c r="M283" s="38">
        <f t="shared" si="21"/>
        <v>1253.2977600000002</v>
      </c>
      <c r="N283" s="38">
        <v>1025</v>
      </c>
      <c r="O283" s="38">
        <f t="shared" si="20"/>
        <v>37149.58021</v>
      </c>
      <c r="P283"/>
      <c r="Q283"/>
      <c r="R283"/>
      <c r="S283"/>
    </row>
    <row r="284" spans="1:19" s="16" customFormat="1" ht="17.25" customHeight="1" x14ac:dyDescent="0.25">
      <c r="A284" s="25">
        <v>276</v>
      </c>
      <c r="B284" s="55" t="s">
        <v>633</v>
      </c>
      <c r="C284" s="55" t="s">
        <v>992</v>
      </c>
      <c r="D284" s="25" t="s">
        <v>56</v>
      </c>
      <c r="E284" s="28" t="s">
        <v>521</v>
      </c>
      <c r="F284" s="28" t="s">
        <v>267</v>
      </c>
      <c r="G284" s="25" t="s">
        <v>555</v>
      </c>
      <c r="H284" s="43">
        <v>39508</v>
      </c>
      <c r="I284" s="25" t="s">
        <v>556</v>
      </c>
      <c r="J284" s="38">
        <v>41226.9</v>
      </c>
      <c r="K284" s="59">
        <f t="shared" si="19"/>
        <v>1183.2120300000001</v>
      </c>
      <c r="L284" s="38">
        <v>142.57</v>
      </c>
      <c r="M284" s="38">
        <f t="shared" si="21"/>
        <v>1253.2977600000002</v>
      </c>
      <c r="N284" s="38">
        <v>3554.9</v>
      </c>
      <c r="O284" s="38">
        <f t="shared" si="20"/>
        <v>35092.920209999997</v>
      </c>
      <c r="P284"/>
      <c r="Q284"/>
      <c r="R284"/>
      <c r="S284"/>
    </row>
    <row r="285" spans="1:19" s="16" customFormat="1" ht="17.25" customHeight="1" x14ac:dyDescent="0.25">
      <c r="A285" s="25">
        <v>277</v>
      </c>
      <c r="B285" s="55" t="s">
        <v>991</v>
      </c>
      <c r="C285" s="55" t="s">
        <v>990</v>
      </c>
      <c r="D285" s="25" t="s">
        <v>56</v>
      </c>
      <c r="E285" s="28" t="s">
        <v>521</v>
      </c>
      <c r="F285" s="28" t="s">
        <v>267</v>
      </c>
      <c r="G285" s="25" t="s">
        <v>555</v>
      </c>
      <c r="H285" s="37">
        <v>39539</v>
      </c>
      <c r="I285" s="25" t="s">
        <v>556</v>
      </c>
      <c r="J285" s="38">
        <v>41226.9</v>
      </c>
      <c r="K285" s="59">
        <f t="shared" si="19"/>
        <v>1183.2120300000001</v>
      </c>
      <c r="L285" s="38">
        <v>615.80999999999995</v>
      </c>
      <c r="M285" s="38">
        <f t="shared" si="21"/>
        <v>1253.2977600000002</v>
      </c>
      <c r="N285" s="38">
        <v>0</v>
      </c>
      <c r="O285" s="38">
        <f t="shared" si="20"/>
        <v>38174.58021</v>
      </c>
      <c r="P285"/>
      <c r="Q285"/>
      <c r="R285"/>
      <c r="S285"/>
    </row>
    <row r="286" spans="1:19" s="16" customFormat="1" ht="17.25" customHeight="1" x14ac:dyDescent="0.25">
      <c r="A286" s="25">
        <v>278</v>
      </c>
      <c r="B286" s="55" t="s">
        <v>989</v>
      </c>
      <c r="C286" s="55" t="s">
        <v>988</v>
      </c>
      <c r="D286" s="25" t="s">
        <v>56</v>
      </c>
      <c r="E286" s="28" t="s">
        <v>521</v>
      </c>
      <c r="F286" s="28" t="s">
        <v>267</v>
      </c>
      <c r="G286" s="25" t="s">
        <v>555</v>
      </c>
      <c r="H286" s="37">
        <v>39692</v>
      </c>
      <c r="I286" s="25" t="s">
        <v>556</v>
      </c>
      <c r="J286" s="38">
        <v>41226.9</v>
      </c>
      <c r="K286" s="59">
        <f t="shared" si="19"/>
        <v>1183.2120300000001</v>
      </c>
      <c r="L286" s="38">
        <v>379.19</v>
      </c>
      <c r="M286" s="38">
        <f t="shared" si="21"/>
        <v>1253.2977600000002</v>
      </c>
      <c r="N286" s="38">
        <v>7025</v>
      </c>
      <c r="O286" s="38">
        <f t="shared" si="20"/>
        <v>31386.200209999995</v>
      </c>
      <c r="P286"/>
      <c r="Q286"/>
      <c r="R286"/>
      <c r="S286"/>
    </row>
    <row r="287" spans="1:19" s="16" customFormat="1" ht="17.25" customHeight="1" x14ac:dyDescent="0.25">
      <c r="A287" s="25">
        <v>279</v>
      </c>
      <c r="B287" s="55" t="s">
        <v>987</v>
      </c>
      <c r="C287" s="55" t="s">
        <v>986</v>
      </c>
      <c r="D287" s="25" t="s">
        <v>56</v>
      </c>
      <c r="E287" s="28" t="s">
        <v>521</v>
      </c>
      <c r="F287" s="28" t="s">
        <v>267</v>
      </c>
      <c r="G287" s="25" t="s">
        <v>555</v>
      </c>
      <c r="H287" s="37">
        <v>39692</v>
      </c>
      <c r="I287" s="25" t="s">
        <v>556</v>
      </c>
      <c r="J287" s="38">
        <v>41226.9</v>
      </c>
      <c r="K287" s="59">
        <f t="shared" si="19"/>
        <v>1183.2120300000001</v>
      </c>
      <c r="L287" s="38">
        <v>615.80999999999995</v>
      </c>
      <c r="M287" s="38">
        <f t="shared" si="21"/>
        <v>1253.2977600000002</v>
      </c>
      <c r="N287" s="38">
        <v>0</v>
      </c>
      <c r="O287" s="38">
        <f t="shared" si="20"/>
        <v>38174.58021</v>
      </c>
      <c r="P287"/>
      <c r="Q287"/>
      <c r="R287"/>
      <c r="S287"/>
    </row>
    <row r="288" spans="1:19" s="16" customFormat="1" ht="17.25" customHeight="1" x14ac:dyDescent="0.25">
      <c r="A288" s="25">
        <v>280</v>
      </c>
      <c r="B288" s="55" t="s">
        <v>985</v>
      </c>
      <c r="C288" s="55" t="s">
        <v>984</v>
      </c>
      <c r="D288" s="25" t="s">
        <v>56</v>
      </c>
      <c r="E288" s="28" t="s">
        <v>521</v>
      </c>
      <c r="F288" s="28" t="s">
        <v>267</v>
      </c>
      <c r="G288" s="25" t="s">
        <v>555</v>
      </c>
      <c r="H288" s="37">
        <v>39692</v>
      </c>
      <c r="I288" s="25" t="s">
        <v>556</v>
      </c>
      <c r="J288" s="38">
        <v>41226.9</v>
      </c>
      <c r="K288" s="59">
        <f t="shared" si="19"/>
        <v>1183.2120300000001</v>
      </c>
      <c r="L288" s="38">
        <v>615.80999999999995</v>
      </c>
      <c r="M288" s="38">
        <f t="shared" si="21"/>
        <v>1253.2977600000002</v>
      </c>
      <c r="N288" s="38">
        <v>2525</v>
      </c>
      <c r="O288" s="38">
        <f t="shared" si="20"/>
        <v>35649.58021</v>
      </c>
      <c r="P288"/>
      <c r="Q288"/>
      <c r="R288"/>
      <c r="S288"/>
    </row>
    <row r="289" spans="1:19" s="16" customFormat="1" ht="17.25" customHeight="1" x14ac:dyDescent="0.25">
      <c r="A289" s="25">
        <v>281</v>
      </c>
      <c r="B289" s="55" t="s">
        <v>983</v>
      </c>
      <c r="C289" s="55" t="s">
        <v>982</v>
      </c>
      <c r="D289" s="25" t="s">
        <v>56</v>
      </c>
      <c r="E289" s="28" t="s">
        <v>521</v>
      </c>
      <c r="F289" s="28" t="s">
        <v>267</v>
      </c>
      <c r="G289" s="25" t="s">
        <v>555</v>
      </c>
      <c r="H289" s="37">
        <v>39692</v>
      </c>
      <c r="I289" s="25" t="s">
        <v>556</v>
      </c>
      <c r="J289" s="38">
        <v>41226.9</v>
      </c>
      <c r="K289" s="59">
        <f t="shared" si="19"/>
        <v>1183.2120300000001</v>
      </c>
      <c r="L289" s="38">
        <v>615.80999999999995</v>
      </c>
      <c r="M289" s="38">
        <f t="shared" si="21"/>
        <v>1253.2977600000002</v>
      </c>
      <c r="N289" s="38">
        <v>0</v>
      </c>
      <c r="O289" s="38">
        <f t="shared" si="20"/>
        <v>38174.58021</v>
      </c>
      <c r="P289"/>
      <c r="Q289"/>
      <c r="R289"/>
      <c r="S289"/>
    </row>
    <row r="290" spans="1:19" s="16" customFormat="1" ht="17.25" customHeight="1" x14ac:dyDescent="0.25">
      <c r="A290" s="25">
        <v>282</v>
      </c>
      <c r="B290" s="55" t="s">
        <v>981</v>
      </c>
      <c r="C290" s="55" t="s">
        <v>980</v>
      </c>
      <c r="D290" s="25" t="s">
        <v>56</v>
      </c>
      <c r="E290" s="28" t="s">
        <v>521</v>
      </c>
      <c r="F290" s="28" t="s">
        <v>267</v>
      </c>
      <c r="G290" s="25" t="s">
        <v>555</v>
      </c>
      <c r="H290" s="37">
        <v>39539</v>
      </c>
      <c r="I290" s="25" t="s">
        <v>556</v>
      </c>
      <c r="J290" s="38">
        <v>41226.9</v>
      </c>
      <c r="K290" s="59">
        <f t="shared" si="19"/>
        <v>1183.2120300000001</v>
      </c>
      <c r="L290" s="38">
        <v>615.80999999999995</v>
      </c>
      <c r="M290" s="38">
        <f t="shared" si="21"/>
        <v>1253.2977600000002</v>
      </c>
      <c r="N290" s="38">
        <v>400</v>
      </c>
      <c r="O290" s="38">
        <f t="shared" si="20"/>
        <v>37774.58021</v>
      </c>
      <c r="P290"/>
      <c r="Q290"/>
      <c r="R290"/>
      <c r="S290"/>
    </row>
    <row r="291" spans="1:19" s="16" customFormat="1" ht="17.25" customHeight="1" x14ac:dyDescent="0.25">
      <c r="A291" s="25">
        <v>283</v>
      </c>
      <c r="B291" s="55" t="s">
        <v>979</v>
      </c>
      <c r="C291" s="55" t="s">
        <v>978</v>
      </c>
      <c r="D291" s="25" t="s">
        <v>56</v>
      </c>
      <c r="E291" s="28" t="s">
        <v>521</v>
      </c>
      <c r="F291" s="28" t="s">
        <v>267</v>
      </c>
      <c r="G291" s="25" t="s">
        <v>555</v>
      </c>
      <c r="H291" s="37">
        <v>39539</v>
      </c>
      <c r="I291" s="25" t="s">
        <v>556</v>
      </c>
      <c r="J291" s="38">
        <v>41226.9</v>
      </c>
      <c r="K291" s="59">
        <f t="shared" si="19"/>
        <v>1183.2120300000001</v>
      </c>
      <c r="L291" s="38">
        <v>615.80999999999995</v>
      </c>
      <c r="M291" s="38">
        <f t="shared" si="21"/>
        <v>1253.2977600000002</v>
      </c>
      <c r="N291" s="38">
        <v>0</v>
      </c>
      <c r="O291" s="38">
        <f t="shared" si="20"/>
        <v>38174.58021</v>
      </c>
      <c r="P291"/>
      <c r="Q291"/>
      <c r="R291"/>
      <c r="S291"/>
    </row>
    <row r="292" spans="1:19" s="16" customFormat="1" ht="17.25" customHeight="1" x14ac:dyDescent="0.25">
      <c r="A292" s="25">
        <v>284</v>
      </c>
      <c r="B292" s="55" t="s">
        <v>977</v>
      </c>
      <c r="C292" s="55" t="s">
        <v>976</v>
      </c>
      <c r="D292" s="25" t="s">
        <v>56</v>
      </c>
      <c r="E292" s="28" t="s">
        <v>521</v>
      </c>
      <c r="F292" s="28" t="s">
        <v>267</v>
      </c>
      <c r="G292" s="25" t="s">
        <v>555</v>
      </c>
      <c r="H292" s="37">
        <v>41162</v>
      </c>
      <c r="I292" s="25" t="s">
        <v>556</v>
      </c>
      <c r="J292" s="38">
        <v>41226.9</v>
      </c>
      <c r="K292" s="59">
        <f t="shared" si="19"/>
        <v>1183.2120300000001</v>
      </c>
      <c r="L292" s="38">
        <v>615.80999999999995</v>
      </c>
      <c r="M292" s="38">
        <f t="shared" si="21"/>
        <v>1253.2977600000002</v>
      </c>
      <c r="N292" s="38">
        <v>0</v>
      </c>
      <c r="O292" s="38">
        <f t="shared" si="20"/>
        <v>38174.58021</v>
      </c>
      <c r="P292"/>
      <c r="Q292"/>
      <c r="R292"/>
      <c r="S292"/>
    </row>
    <row r="293" spans="1:19" s="16" customFormat="1" ht="17.25" customHeight="1" x14ac:dyDescent="0.25">
      <c r="A293" s="25">
        <v>285</v>
      </c>
      <c r="B293" s="55" t="s">
        <v>975</v>
      </c>
      <c r="C293" s="55" t="s">
        <v>974</v>
      </c>
      <c r="D293" s="25" t="s">
        <v>56</v>
      </c>
      <c r="E293" s="65" t="s">
        <v>521</v>
      </c>
      <c r="F293" s="28" t="s">
        <v>267</v>
      </c>
      <c r="G293" s="25" t="s">
        <v>555</v>
      </c>
      <c r="H293" s="39">
        <v>41548</v>
      </c>
      <c r="I293" s="25" t="s">
        <v>556</v>
      </c>
      <c r="J293" s="38">
        <v>41226.9</v>
      </c>
      <c r="K293" s="59">
        <f t="shared" si="19"/>
        <v>1183.2120300000001</v>
      </c>
      <c r="L293" s="38">
        <v>615.80999999999995</v>
      </c>
      <c r="M293" s="38">
        <f t="shared" si="21"/>
        <v>1253.2977600000002</v>
      </c>
      <c r="N293" s="38">
        <v>1500</v>
      </c>
      <c r="O293" s="38">
        <f t="shared" si="20"/>
        <v>36674.58021</v>
      </c>
      <c r="P293"/>
      <c r="Q293"/>
      <c r="R293"/>
      <c r="S293"/>
    </row>
    <row r="294" spans="1:19" s="16" customFormat="1" ht="17.25" customHeight="1" x14ac:dyDescent="0.25">
      <c r="A294" s="25">
        <v>286</v>
      </c>
      <c r="B294" s="55" t="s">
        <v>973</v>
      </c>
      <c r="C294" s="55" t="s">
        <v>972</v>
      </c>
      <c r="D294" s="25" t="s">
        <v>56</v>
      </c>
      <c r="E294" s="65" t="s">
        <v>521</v>
      </c>
      <c r="F294" s="28" t="s">
        <v>267</v>
      </c>
      <c r="G294" s="25" t="s">
        <v>555</v>
      </c>
      <c r="H294" s="39">
        <v>41548</v>
      </c>
      <c r="I294" s="25" t="s">
        <v>556</v>
      </c>
      <c r="J294" s="38">
        <v>41226.9</v>
      </c>
      <c r="K294" s="59">
        <f t="shared" si="19"/>
        <v>1183.2120300000001</v>
      </c>
      <c r="L294" s="38">
        <v>615.80999999999995</v>
      </c>
      <c r="M294" s="38">
        <f t="shared" si="21"/>
        <v>1253.2977600000002</v>
      </c>
      <c r="N294" s="38">
        <v>400</v>
      </c>
      <c r="O294" s="38">
        <f t="shared" si="20"/>
        <v>37774.58021</v>
      </c>
      <c r="P294"/>
      <c r="Q294"/>
      <c r="R294"/>
      <c r="S294"/>
    </row>
    <row r="295" spans="1:19" s="16" customFormat="1" ht="17.25" customHeight="1" x14ac:dyDescent="0.25">
      <c r="A295" s="25">
        <v>287</v>
      </c>
      <c r="B295" s="55" t="s">
        <v>971</v>
      </c>
      <c r="C295" s="55" t="s">
        <v>970</v>
      </c>
      <c r="D295" s="25" t="s">
        <v>56</v>
      </c>
      <c r="E295" s="40" t="s">
        <v>521</v>
      </c>
      <c r="F295" s="28" t="s">
        <v>267</v>
      </c>
      <c r="G295" s="25" t="s">
        <v>555</v>
      </c>
      <c r="H295" s="37">
        <v>41730</v>
      </c>
      <c r="I295" s="25" t="s">
        <v>556</v>
      </c>
      <c r="J295" s="38">
        <v>41226.9</v>
      </c>
      <c r="K295" s="59">
        <f t="shared" si="19"/>
        <v>1183.2120300000001</v>
      </c>
      <c r="L295" s="38">
        <v>615.80999999999995</v>
      </c>
      <c r="M295" s="38">
        <f t="shared" si="21"/>
        <v>1253.2977600000002</v>
      </c>
      <c r="N295" s="38">
        <v>400</v>
      </c>
      <c r="O295" s="38">
        <f t="shared" si="20"/>
        <v>37774.58021</v>
      </c>
      <c r="P295"/>
      <c r="Q295"/>
      <c r="R295"/>
      <c r="S295"/>
    </row>
    <row r="296" spans="1:19" s="16" customFormat="1" ht="17.25" customHeight="1" x14ac:dyDescent="0.25">
      <c r="A296" s="25">
        <v>288</v>
      </c>
      <c r="B296" s="55" t="s">
        <v>969</v>
      </c>
      <c r="C296" s="55" t="s">
        <v>968</v>
      </c>
      <c r="D296" s="25" t="s">
        <v>56</v>
      </c>
      <c r="E296" s="40" t="s">
        <v>521</v>
      </c>
      <c r="F296" s="28" t="s">
        <v>267</v>
      </c>
      <c r="G296" s="25" t="s">
        <v>555</v>
      </c>
      <c r="H296" s="37">
        <v>41730</v>
      </c>
      <c r="I296" s="25" t="s">
        <v>556</v>
      </c>
      <c r="J296" s="38">
        <v>41226.9</v>
      </c>
      <c r="K296" s="59">
        <f t="shared" si="19"/>
        <v>1183.2120300000001</v>
      </c>
      <c r="L296" s="38">
        <v>615.80999999999995</v>
      </c>
      <c r="M296" s="38">
        <f t="shared" si="21"/>
        <v>1253.2977600000002</v>
      </c>
      <c r="N296" s="38">
        <v>0</v>
      </c>
      <c r="O296" s="38">
        <f t="shared" si="20"/>
        <v>38174.58021</v>
      </c>
      <c r="P296"/>
      <c r="Q296"/>
      <c r="R296"/>
      <c r="S296"/>
    </row>
    <row r="297" spans="1:19" s="16" customFormat="1" ht="17.25" customHeight="1" x14ac:dyDescent="0.25">
      <c r="A297" s="25">
        <v>289</v>
      </c>
      <c r="B297" s="55" t="s">
        <v>967</v>
      </c>
      <c r="C297" s="55" t="s">
        <v>966</v>
      </c>
      <c r="D297" s="25" t="s">
        <v>56</v>
      </c>
      <c r="E297" s="28" t="s">
        <v>521</v>
      </c>
      <c r="F297" s="28" t="s">
        <v>267</v>
      </c>
      <c r="G297" s="25" t="s">
        <v>555</v>
      </c>
      <c r="H297" s="37">
        <v>41730</v>
      </c>
      <c r="I297" s="25" t="s">
        <v>556</v>
      </c>
      <c r="J297" s="38">
        <v>41226.9</v>
      </c>
      <c r="K297" s="59">
        <f t="shared" si="19"/>
        <v>1183.2120300000001</v>
      </c>
      <c r="L297" s="38">
        <v>615.80999999999995</v>
      </c>
      <c r="M297" s="38">
        <f t="shared" si="21"/>
        <v>1253.2977600000002</v>
      </c>
      <c r="N297" s="38">
        <v>0</v>
      </c>
      <c r="O297" s="38">
        <f t="shared" si="20"/>
        <v>38174.58021</v>
      </c>
      <c r="P297"/>
      <c r="Q297"/>
      <c r="R297"/>
      <c r="S297"/>
    </row>
    <row r="298" spans="1:19" s="16" customFormat="1" ht="17.25" customHeight="1" x14ac:dyDescent="0.25">
      <c r="A298" s="25">
        <v>290</v>
      </c>
      <c r="B298" s="55" t="s">
        <v>965</v>
      </c>
      <c r="C298" s="55" t="s">
        <v>964</v>
      </c>
      <c r="D298" s="25" t="s">
        <v>56</v>
      </c>
      <c r="E298" s="28" t="s">
        <v>521</v>
      </c>
      <c r="F298" s="28" t="s">
        <v>267</v>
      </c>
      <c r="G298" s="25" t="s">
        <v>555</v>
      </c>
      <c r="H298" s="37">
        <v>41730</v>
      </c>
      <c r="I298" s="25" t="s">
        <v>556</v>
      </c>
      <c r="J298" s="38">
        <v>41226.9</v>
      </c>
      <c r="K298" s="59">
        <f t="shared" si="19"/>
        <v>1183.2120300000001</v>
      </c>
      <c r="L298" s="38">
        <v>615.80999999999995</v>
      </c>
      <c r="M298" s="38">
        <f t="shared" si="21"/>
        <v>1253.2977600000002</v>
      </c>
      <c r="N298" s="38">
        <v>0</v>
      </c>
      <c r="O298" s="38">
        <f t="shared" si="20"/>
        <v>38174.58021</v>
      </c>
      <c r="P298"/>
      <c r="Q298"/>
      <c r="R298"/>
      <c r="S298"/>
    </row>
    <row r="299" spans="1:19" s="16" customFormat="1" ht="17.25" customHeight="1" x14ac:dyDescent="0.25">
      <c r="A299" s="25">
        <v>291</v>
      </c>
      <c r="B299" s="55" t="s">
        <v>963</v>
      </c>
      <c r="C299" s="55" t="s">
        <v>962</v>
      </c>
      <c r="D299" s="25" t="s">
        <v>56</v>
      </c>
      <c r="E299" s="28" t="s">
        <v>521</v>
      </c>
      <c r="F299" s="28" t="s">
        <v>267</v>
      </c>
      <c r="G299" s="25" t="s">
        <v>555</v>
      </c>
      <c r="H299" s="43">
        <v>42518</v>
      </c>
      <c r="I299" s="25" t="s">
        <v>556</v>
      </c>
      <c r="J299" s="38">
        <v>41226.9</v>
      </c>
      <c r="K299" s="59">
        <f t="shared" si="19"/>
        <v>1183.2120300000001</v>
      </c>
      <c r="L299" s="38">
        <v>615.80999999999995</v>
      </c>
      <c r="M299" s="38">
        <f t="shared" si="21"/>
        <v>1253.2977600000002</v>
      </c>
      <c r="N299" s="38">
        <v>0</v>
      </c>
      <c r="O299" s="38">
        <f t="shared" si="20"/>
        <v>38174.58021</v>
      </c>
      <c r="P299"/>
      <c r="Q299"/>
      <c r="R299"/>
      <c r="S299"/>
    </row>
    <row r="300" spans="1:19" s="16" customFormat="1" ht="17.25" customHeight="1" x14ac:dyDescent="0.25">
      <c r="A300" s="25">
        <v>292</v>
      </c>
      <c r="B300" s="55" t="s">
        <v>961</v>
      </c>
      <c r="C300" s="55" t="s">
        <v>960</v>
      </c>
      <c r="D300" s="25" t="s">
        <v>56</v>
      </c>
      <c r="E300" s="28" t="s">
        <v>521</v>
      </c>
      <c r="F300" s="28" t="s">
        <v>267</v>
      </c>
      <c r="G300" s="25" t="s">
        <v>555</v>
      </c>
      <c r="H300" s="43">
        <v>42430</v>
      </c>
      <c r="I300" s="25" t="s">
        <v>556</v>
      </c>
      <c r="J300" s="38">
        <v>41226.9</v>
      </c>
      <c r="K300" s="59">
        <f t="shared" si="19"/>
        <v>1183.2120300000001</v>
      </c>
      <c r="L300" s="38">
        <v>615.80999999999995</v>
      </c>
      <c r="M300" s="38">
        <f t="shared" si="21"/>
        <v>1253.2977600000002</v>
      </c>
      <c r="N300" s="38">
        <v>24035.1</v>
      </c>
      <c r="O300" s="38">
        <f t="shared" si="20"/>
        <v>14139.480210000002</v>
      </c>
      <c r="P300"/>
      <c r="Q300"/>
      <c r="R300"/>
      <c r="S300"/>
    </row>
    <row r="301" spans="1:19" s="16" customFormat="1" ht="17.25" customHeight="1" x14ac:dyDescent="0.25">
      <c r="A301" s="25">
        <v>293</v>
      </c>
      <c r="B301" s="55" t="s">
        <v>959</v>
      </c>
      <c r="C301" s="55" t="s">
        <v>958</v>
      </c>
      <c r="D301" s="25" t="s">
        <v>56</v>
      </c>
      <c r="E301" s="28" t="s">
        <v>521</v>
      </c>
      <c r="F301" s="28" t="s">
        <v>267</v>
      </c>
      <c r="G301" s="25" t="s">
        <v>555</v>
      </c>
      <c r="H301" s="43">
        <v>43010</v>
      </c>
      <c r="I301" s="25" t="s">
        <v>556</v>
      </c>
      <c r="J301" s="38">
        <v>41226.9</v>
      </c>
      <c r="K301" s="59">
        <f t="shared" si="19"/>
        <v>1183.2120300000001</v>
      </c>
      <c r="L301" s="38">
        <v>615.80999999999995</v>
      </c>
      <c r="M301" s="38">
        <f t="shared" si="21"/>
        <v>1253.2977600000002</v>
      </c>
      <c r="N301" s="38">
        <v>14896.98</v>
      </c>
      <c r="O301" s="38">
        <f t="shared" si="20"/>
        <v>23277.600210000001</v>
      </c>
      <c r="P301"/>
      <c r="Q301"/>
      <c r="R301"/>
      <c r="S301"/>
    </row>
    <row r="302" spans="1:19" s="16" customFormat="1" ht="17.25" customHeight="1" x14ac:dyDescent="0.25">
      <c r="A302" s="25">
        <v>294</v>
      </c>
      <c r="B302" s="55" t="s">
        <v>957</v>
      </c>
      <c r="C302" s="55" t="s">
        <v>956</v>
      </c>
      <c r="D302" s="25" t="s">
        <v>56</v>
      </c>
      <c r="E302" s="28" t="s">
        <v>521</v>
      </c>
      <c r="F302" s="28" t="s">
        <v>267</v>
      </c>
      <c r="G302" s="25" t="s">
        <v>555</v>
      </c>
      <c r="H302" s="43">
        <v>43010</v>
      </c>
      <c r="I302" s="25" t="s">
        <v>556</v>
      </c>
      <c r="J302" s="38">
        <v>41226.9</v>
      </c>
      <c r="K302" s="59">
        <f t="shared" si="19"/>
        <v>1183.2120300000001</v>
      </c>
      <c r="L302" s="38">
        <v>615.80999999999995</v>
      </c>
      <c r="M302" s="38">
        <f t="shared" si="21"/>
        <v>1253.2977600000002</v>
      </c>
      <c r="N302" s="38">
        <v>28075.72</v>
      </c>
      <c r="O302" s="38">
        <f t="shared" si="20"/>
        <v>10098.860209999999</v>
      </c>
      <c r="P302"/>
      <c r="Q302"/>
      <c r="R302"/>
      <c r="S302"/>
    </row>
    <row r="303" spans="1:19" s="16" customFormat="1" ht="17.25" customHeight="1" x14ac:dyDescent="0.25">
      <c r="A303" s="25">
        <v>295</v>
      </c>
      <c r="B303" s="55" t="s">
        <v>955</v>
      </c>
      <c r="C303" s="55" t="s">
        <v>954</v>
      </c>
      <c r="D303" s="25" t="s">
        <v>56</v>
      </c>
      <c r="E303" s="28" t="s">
        <v>521</v>
      </c>
      <c r="F303" s="28" t="s">
        <v>267</v>
      </c>
      <c r="G303" s="25" t="s">
        <v>555</v>
      </c>
      <c r="H303" s="43">
        <v>43283</v>
      </c>
      <c r="I303" s="25" t="s">
        <v>556</v>
      </c>
      <c r="J303" s="38">
        <v>41226.9</v>
      </c>
      <c r="K303" s="59">
        <f t="shared" si="19"/>
        <v>1183.2120300000001</v>
      </c>
      <c r="L303" s="38">
        <v>615.80999999999995</v>
      </c>
      <c r="M303" s="38">
        <f t="shared" si="21"/>
        <v>1253.2977600000002</v>
      </c>
      <c r="N303" s="38">
        <v>4525</v>
      </c>
      <c r="O303" s="38">
        <f t="shared" si="20"/>
        <v>33649.58021</v>
      </c>
      <c r="P303"/>
      <c r="Q303"/>
      <c r="R303"/>
      <c r="S303"/>
    </row>
    <row r="304" spans="1:19" s="16" customFormat="1" ht="17.25" customHeight="1" x14ac:dyDescent="0.25">
      <c r="A304" s="25">
        <v>296</v>
      </c>
      <c r="B304" s="55" t="s">
        <v>953</v>
      </c>
      <c r="C304" s="55" t="s">
        <v>952</v>
      </c>
      <c r="D304" s="25" t="s">
        <v>56</v>
      </c>
      <c r="E304" s="28" t="s">
        <v>521</v>
      </c>
      <c r="F304" s="28" t="s">
        <v>267</v>
      </c>
      <c r="G304" s="25" t="s">
        <v>555</v>
      </c>
      <c r="H304" s="43">
        <v>43283</v>
      </c>
      <c r="I304" s="25" t="s">
        <v>556</v>
      </c>
      <c r="J304" s="38">
        <v>41226.9</v>
      </c>
      <c r="K304" s="59">
        <f t="shared" si="19"/>
        <v>1183.2120300000001</v>
      </c>
      <c r="L304" s="38">
        <v>615.80999999999995</v>
      </c>
      <c r="M304" s="38">
        <f t="shared" si="21"/>
        <v>1253.2977600000002</v>
      </c>
      <c r="N304" s="38">
        <v>7108.14</v>
      </c>
      <c r="O304" s="38">
        <f t="shared" si="20"/>
        <v>31066.440210000001</v>
      </c>
      <c r="P304"/>
      <c r="Q304"/>
      <c r="R304"/>
      <c r="S304"/>
    </row>
    <row r="305" spans="1:19" s="16" customFormat="1" ht="17.25" customHeight="1" x14ac:dyDescent="0.25">
      <c r="A305" s="25">
        <v>297</v>
      </c>
      <c r="B305" s="55" t="s">
        <v>951</v>
      </c>
      <c r="C305" s="55" t="s">
        <v>681</v>
      </c>
      <c r="D305" s="25" t="s">
        <v>56</v>
      </c>
      <c r="E305" s="28" t="s">
        <v>521</v>
      </c>
      <c r="F305" s="28" t="s">
        <v>267</v>
      </c>
      <c r="G305" s="25" t="s">
        <v>555</v>
      </c>
      <c r="H305" s="37">
        <v>43770</v>
      </c>
      <c r="I305" s="25" t="s">
        <v>556</v>
      </c>
      <c r="J305" s="38">
        <v>41226.9</v>
      </c>
      <c r="K305" s="59">
        <f t="shared" si="19"/>
        <v>1183.2120300000001</v>
      </c>
      <c r="L305" s="38">
        <v>373.19</v>
      </c>
      <c r="M305" s="38">
        <f t="shared" si="21"/>
        <v>1253.2977600000002</v>
      </c>
      <c r="N305" s="38">
        <v>1977.45</v>
      </c>
      <c r="O305" s="38">
        <f t="shared" si="20"/>
        <v>36439.750209999998</v>
      </c>
      <c r="P305"/>
      <c r="Q305"/>
      <c r="R305"/>
      <c r="S305"/>
    </row>
    <row r="306" spans="1:19" s="16" customFormat="1" ht="17.25" customHeight="1" x14ac:dyDescent="0.25">
      <c r="A306" s="25">
        <v>298</v>
      </c>
      <c r="B306" s="55" t="s">
        <v>950</v>
      </c>
      <c r="C306" s="55" t="s">
        <v>949</v>
      </c>
      <c r="D306" s="25" t="s">
        <v>56</v>
      </c>
      <c r="E306" s="65" t="s">
        <v>521</v>
      </c>
      <c r="F306" s="28" t="s">
        <v>267</v>
      </c>
      <c r="G306" s="25" t="s">
        <v>555</v>
      </c>
      <c r="H306" s="37">
        <v>43770</v>
      </c>
      <c r="I306" s="25" t="s">
        <v>556</v>
      </c>
      <c r="J306" s="38">
        <v>41226.9</v>
      </c>
      <c r="K306" s="59">
        <f t="shared" si="19"/>
        <v>1183.2120300000001</v>
      </c>
      <c r="L306" s="38">
        <v>615.80999999999995</v>
      </c>
      <c r="M306" s="38">
        <f t="shared" si="21"/>
        <v>1253.2977600000002</v>
      </c>
      <c r="N306" s="38">
        <v>30763.48</v>
      </c>
      <c r="O306" s="38">
        <f t="shared" si="20"/>
        <v>7411.1002100000005</v>
      </c>
      <c r="P306"/>
      <c r="Q306"/>
      <c r="R306"/>
      <c r="S306"/>
    </row>
    <row r="307" spans="1:19" s="16" customFormat="1" ht="17.25" customHeight="1" x14ac:dyDescent="0.25">
      <c r="A307" s="25">
        <v>299</v>
      </c>
      <c r="B307" s="55" t="s">
        <v>948</v>
      </c>
      <c r="C307" s="55" t="s">
        <v>947</v>
      </c>
      <c r="D307" s="25" t="s">
        <v>56</v>
      </c>
      <c r="E307" s="65" t="s">
        <v>521</v>
      </c>
      <c r="F307" s="28" t="s">
        <v>267</v>
      </c>
      <c r="G307" s="25" t="s">
        <v>555</v>
      </c>
      <c r="H307" s="37">
        <v>43983</v>
      </c>
      <c r="I307" s="25" t="s">
        <v>556</v>
      </c>
      <c r="J307" s="38">
        <v>37728.6</v>
      </c>
      <c r="K307" s="59">
        <f t="shared" si="19"/>
        <v>1082.8108199999999</v>
      </c>
      <c r="L307" s="38">
        <v>122.08</v>
      </c>
      <c r="M307" s="38">
        <f t="shared" si="21"/>
        <v>1146.9494399999999</v>
      </c>
      <c r="N307" s="38">
        <v>400</v>
      </c>
      <c r="O307" s="38">
        <f t="shared" si="20"/>
        <v>34976.759740000001</v>
      </c>
      <c r="P307"/>
      <c r="Q307"/>
      <c r="R307"/>
      <c r="S307"/>
    </row>
    <row r="308" spans="1:19" s="16" customFormat="1" ht="17.25" customHeight="1" x14ac:dyDescent="0.25">
      <c r="A308" s="25">
        <v>300</v>
      </c>
      <c r="B308" s="18" t="s">
        <v>352</v>
      </c>
      <c r="C308" s="18" t="s">
        <v>450</v>
      </c>
      <c r="D308" s="19" t="s">
        <v>56</v>
      </c>
      <c r="E308" s="27" t="s">
        <v>521</v>
      </c>
      <c r="F308" s="23" t="s">
        <v>267</v>
      </c>
      <c r="G308" s="36" t="s">
        <v>280</v>
      </c>
      <c r="H308" s="39">
        <v>41548</v>
      </c>
      <c r="I308" s="43">
        <v>45200</v>
      </c>
      <c r="J308" s="20">
        <v>41226.9</v>
      </c>
      <c r="K308" s="56">
        <f t="shared" si="19"/>
        <v>1183.2120300000001</v>
      </c>
      <c r="L308" s="38">
        <v>615.80999999999995</v>
      </c>
      <c r="M308" s="56">
        <f t="shared" ref="M308:M339" si="22">+J308*3.04%</f>
        <v>1253.2977600000002</v>
      </c>
      <c r="N308" s="38">
        <v>4900</v>
      </c>
      <c r="O308" s="56">
        <f t="shared" si="20"/>
        <v>33274.58021</v>
      </c>
      <c r="P308"/>
      <c r="Q308"/>
      <c r="R308"/>
      <c r="S308"/>
    </row>
    <row r="309" spans="1:19" s="16" customFormat="1" ht="17.25" customHeight="1" x14ac:dyDescent="0.25">
      <c r="A309" s="25">
        <v>301</v>
      </c>
      <c r="B309" s="18" t="s">
        <v>375</v>
      </c>
      <c r="C309" s="18" t="s">
        <v>472</v>
      </c>
      <c r="D309" s="19" t="s">
        <v>56</v>
      </c>
      <c r="E309" s="24" t="s">
        <v>521</v>
      </c>
      <c r="F309" s="23" t="s">
        <v>267</v>
      </c>
      <c r="G309" s="36" t="s">
        <v>280</v>
      </c>
      <c r="H309" s="37">
        <v>44806</v>
      </c>
      <c r="I309" s="37">
        <v>45171</v>
      </c>
      <c r="J309" s="33">
        <v>41226.9</v>
      </c>
      <c r="K309" s="56">
        <f t="shared" si="19"/>
        <v>1183.2120300000001</v>
      </c>
      <c r="L309" s="38">
        <v>615.80999999999995</v>
      </c>
      <c r="M309" s="56">
        <f t="shared" si="22"/>
        <v>1253.2977600000002</v>
      </c>
      <c r="N309" s="38">
        <v>5025</v>
      </c>
      <c r="O309" s="56">
        <f t="shared" si="20"/>
        <v>33149.58021</v>
      </c>
      <c r="P309"/>
      <c r="Q309"/>
      <c r="R309"/>
      <c r="S309"/>
    </row>
    <row r="310" spans="1:19" s="16" customFormat="1" ht="17.25" customHeight="1" x14ac:dyDescent="0.25">
      <c r="A310" s="25">
        <v>302</v>
      </c>
      <c r="B310" s="18" t="s">
        <v>377</v>
      </c>
      <c r="C310" s="18" t="s">
        <v>474</v>
      </c>
      <c r="D310" s="19" t="s">
        <v>56</v>
      </c>
      <c r="E310" s="24" t="s">
        <v>521</v>
      </c>
      <c r="F310" s="23" t="s">
        <v>267</v>
      </c>
      <c r="G310" s="36" t="s">
        <v>280</v>
      </c>
      <c r="H310" s="37">
        <v>44927</v>
      </c>
      <c r="I310" s="37">
        <v>45108</v>
      </c>
      <c r="J310" s="33">
        <v>41226.9</v>
      </c>
      <c r="K310" s="56">
        <f t="shared" si="19"/>
        <v>1183.2120300000001</v>
      </c>
      <c r="L310" s="38">
        <v>615.80999999999995</v>
      </c>
      <c r="M310" s="56">
        <f t="shared" si="22"/>
        <v>1253.2977600000002</v>
      </c>
      <c r="N310" s="38"/>
      <c r="O310" s="56">
        <f t="shared" si="20"/>
        <v>38174.58021</v>
      </c>
      <c r="P310"/>
      <c r="Q310"/>
      <c r="R310"/>
      <c r="S310"/>
    </row>
    <row r="311" spans="1:19" s="16" customFormat="1" ht="17.25" customHeight="1" x14ac:dyDescent="0.25">
      <c r="A311" s="25">
        <v>303</v>
      </c>
      <c r="B311" s="18" t="s">
        <v>378</v>
      </c>
      <c r="C311" s="18" t="s">
        <v>475</v>
      </c>
      <c r="D311" s="19" t="s">
        <v>56</v>
      </c>
      <c r="E311" s="24" t="s">
        <v>521</v>
      </c>
      <c r="F311" s="23" t="s">
        <v>267</v>
      </c>
      <c r="G311" s="36" t="s">
        <v>280</v>
      </c>
      <c r="H311" s="37">
        <v>44927</v>
      </c>
      <c r="I311" s="37">
        <v>45108</v>
      </c>
      <c r="J311" s="33">
        <v>41226.9</v>
      </c>
      <c r="K311" s="56">
        <f t="shared" si="19"/>
        <v>1183.2120300000001</v>
      </c>
      <c r="L311" s="58">
        <v>615.80999999999995</v>
      </c>
      <c r="M311" s="56">
        <f t="shared" si="22"/>
        <v>1253.2977600000002</v>
      </c>
      <c r="N311" s="38"/>
      <c r="O311" s="56">
        <f t="shared" si="20"/>
        <v>38174.58021</v>
      </c>
      <c r="P311"/>
      <c r="Q311"/>
      <c r="R311"/>
      <c r="S311"/>
    </row>
    <row r="312" spans="1:19" s="16" customFormat="1" ht="17.25" customHeight="1" x14ac:dyDescent="0.25">
      <c r="A312" s="25">
        <v>304</v>
      </c>
      <c r="B312" s="18" t="s">
        <v>350</v>
      </c>
      <c r="C312" s="18" t="s">
        <v>448</v>
      </c>
      <c r="D312" s="19" t="s">
        <v>56</v>
      </c>
      <c r="E312" s="21" t="s">
        <v>519</v>
      </c>
      <c r="F312" s="23" t="s">
        <v>267</v>
      </c>
      <c r="G312" s="36" t="s">
        <v>280</v>
      </c>
      <c r="H312" s="37">
        <v>39603</v>
      </c>
      <c r="I312" s="37">
        <v>45081</v>
      </c>
      <c r="J312" s="20">
        <v>38187</v>
      </c>
      <c r="K312" s="56">
        <f t="shared" si="19"/>
        <v>1095.9668999999999</v>
      </c>
      <c r="L312" s="38">
        <v>186.77</v>
      </c>
      <c r="M312" s="56">
        <f t="shared" si="22"/>
        <v>1160.8848</v>
      </c>
      <c r="N312" s="38">
        <v>5025</v>
      </c>
      <c r="O312" s="56">
        <f t="shared" si="20"/>
        <v>30718.378300000004</v>
      </c>
      <c r="P312"/>
      <c r="Q312"/>
      <c r="R312"/>
      <c r="S312"/>
    </row>
    <row r="313" spans="1:19" s="16" customFormat="1" ht="17.25" customHeight="1" x14ac:dyDescent="0.25">
      <c r="A313" s="25">
        <v>305</v>
      </c>
      <c r="B313" s="55" t="s">
        <v>946</v>
      </c>
      <c r="C313" s="55" t="s">
        <v>945</v>
      </c>
      <c r="D313" s="25" t="s">
        <v>55</v>
      </c>
      <c r="E313" s="28" t="s">
        <v>938</v>
      </c>
      <c r="F313" s="28" t="s">
        <v>267</v>
      </c>
      <c r="G313" s="25" t="s">
        <v>555</v>
      </c>
      <c r="H313" s="37">
        <v>39692</v>
      </c>
      <c r="I313" s="25" t="s">
        <v>556</v>
      </c>
      <c r="J313" s="38">
        <v>41226.9</v>
      </c>
      <c r="K313" s="59">
        <f t="shared" si="19"/>
        <v>1183.2120300000001</v>
      </c>
      <c r="L313" s="38">
        <v>615.80999999999995</v>
      </c>
      <c r="M313" s="38">
        <f t="shared" si="22"/>
        <v>1253.2977600000002</v>
      </c>
      <c r="N313" s="38">
        <v>14892.63</v>
      </c>
      <c r="O313" s="38">
        <f t="shared" si="20"/>
        <v>23281.950210000003</v>
      </c>
      <c r="P313"/>
      <c r="Q313"/>
      <c r="R313"/>
      <c r="S313"/>
    </row>
    <row r="314" spans="1:19" s="16" customFormat="1" ht="17.25" customHeight="1" x14ac:dyDescent="0.25">
      <c r="A314" s="25">
        <v>306</v>
      </c>
      <c r="B314" s="55" t="s">
        <v>944</v>
      </c>
      <c r="C314" s="55" t="s">
        <v>943</v>
      </c>
      <c r="D314" s="25" t="s">
        <v>55</v>
      </c>
      <c r="E314" s="28" t="s">
        <v>938</v>
      </c>
      <c r="F314" s="28" t="s">
        <v>267</v>
      </c>
      <c r="G314" s="25" t="s">
        <v>555</v>
      </c>
      <c r="H314" s="37">
        <v>40185</v>
      </c>
      <c r="I314" s="25" t="s">
        <v>556</v>
      </c>
      <c r="J314" s="38">
        <v>41226.9</v>
      </c>
      <c r="K314" s="59">
        <f t="shared" si="19"/>
        <v>1183.2120300000001</v>
      </c>
      <c r="L314" s="38">
        <v>615.80999999999995</v>
      </c>
      <c r="M314" s="38">
        <f t="shared" si="22"/>
        <v>1253.2977600000002</v>
      </c>
      <c r="N314" s="38">
        <v>0</v>
      </c>
      <c r="O314" s="38">
        <f t="shared" si="20"/>
        <v>38174.58021</v>
      </c>
      <c r="P314"/>
      <c r="Q314"/>
      <c r="R314"/>
      <c r="S314"/>
    </row>
    <row r="315" spans="1:19" s="16" customFormat="1" ht="17.25" customHeight="1" x14ac:dyDescent="0.25">
      <c r="A315" s="25">
        <v>307</v>
      </c>
      <c r="B315" s="55" t="s">
        <v>942</v>
      </c>
      <c r="C315" s="55" t="s">
        <v>941</v>
      </c>
      <c r="D315" s="25" t="s">
        <v>55</v>
      </c>
      <c r="E315" s="28" t="s">
        <v>938</v>
      </c>
      <c r="F315" s="28" t="s">
        <v>267</v>
      </c>
      <c r="G315" s="25" t="s">
        <v>555</v>
      </c>
      <c r="H315" s="43">
        <v>43010</v>
      </c>
      <c r="I315" s="25" t="s">
        <v>556</v>
      </c>
      <c r="J315" s="38">
        <v>41226.9</v>
      </c>
      <c r="K315" s="59">
        <f t="shared" si="19"/>
        <v>1183.2120300000001</v>
      </c>
      <c r="L315" s="38">
        <v>388.94</v>
      </c>
      <c r="M315" s="38">
        <f t="shared" si="22"/>
        <v>1253.2977600000002</v>
      </c>
      <c r="N315" s="38">
        <v>3012.45</v>
      </c>
      <c r="O315" s="38">
        <f t="shared" si="20"/>
        <v>35389.000209999998</v>
      </c>
      <c r="P315"/>
      <c r="Q315"/>
      <c r="R315"/>
      <c r="S315"/>
    </row>
    <row r="316" spans="1:19" s="16" customFormat="1" ht="17.25" customHeight="1" x14ac:dyDescent="0.25">
      <c r="A316" s="25">
        <v>308</v>
      </c>
      <c r="B316" s="55" t="s">
        <v>940</v>
      </c>
      <c r="C316" s="55" t="s">
        <v>939</v>
      </c>
      <c r="D316" s="25" t="s">
        <v>55</v>
      </c>
      <c r="E316" s="28" t="s">
        <v>938</v>
      </c>
      <c r="F316" s="28" t="s">
        <v>267</v>
      </c>
      <c r="G316" s="25" t="s">
        <v>555</v>
      </c>
      <c r="H316" s="37">
        <v>43709</v>
      </c>
      <c r="I316" s="25" t="s">
        <v>556</v>
      </c>
      <c r="J316" s="38">
        <v>41226.9</v>
      </c>
      <c r="K316" s="59">
        <f t="shared" si="19"/>
        <v>1183.2120300000001</v>
      </c>
      <c r="L316" s="38">
        <v>615.80999999999995</v>
      </c>
      <c r="M316" s="38">
        <f t="shared" si="22"/>
        <v>1253.2977600000002</v>
      </c>
      <c r="N316" s="38">
        <v>0</v>
      </c>
      <c r="O316" s="38">
        <f t="shared" si="20"/>
        <v>38174.58021</v>
      </c>
      <c r="P316"/>
      <c r="Q316"/>
      <c r="R316"/>
      <c r="S316"/>
    </row>
    <row r="317" spans="1:19" s="16" customFormat="1" ht="17.25" customHeight="1" x14ac:dyDescent="0.25">
      <c r="A317" s="25">
        <v>309</v>
      </c>
      <c r="B317" s="18" t="s">
        <v>374</v>
      </c>
      <c r="C317" s="18" t="s">
        <v>471</v>
      </c>
      <c r="D317" s="19" t="s">
        <v>55</v>
      </c>
      <c r="E317" s="24" t="s">
        <v>532</v>
      </c>
      <c r="F317" s="23" t="s">
        <v>267</v>
      </c>
      <c r="G317" s="36" t="s">
        <v>280</v>
      </c>
      <c r="H317" s="37">
        <v>44470</v>
      </c>
      <c r="I317" s="37">
        <v>45200</v>
      </c>
      <c r="J317" s="33">
        <v>19000</v>
      </c>
      <c r="K317" s="56">
        <f t="shared" si="19"/>
        <v>545.29999999999995</v>
      </c>
      <c r="L317" s="38">
        <v>0</v>
      </c>
      <c r="M317" s="56">
        <f t="shared" si="22"/>
        <v>577.6</v>
      </c>
      <c r="N317" s="38">
        <v>7631.54</v>
      </c>
      <c r="O317" s="56">
        <f t="shared" si="20"/>
        <v>10245.560000000001</v>
      </c>
      <c r="P317"/>
      <c r="Q317"/>
      <c r="R317"/>
      <c r="S317"/>
    </row>
    <row r="318" spans="1:19" s="16" customFormat="1" ht="17.25" customHeight="1" x14ac:dyDescent="0.25">
      <c r="A318" s="25">
        <v>310</v>
      </c>
      <c r="B318" s="55" t="s">
        <v>937</v>
      </c>
      <c r="C318" s="55" t="s">
        <v>936</v>
      </c>
      <c r="D318" s="25" t="s">
        <v>55</v>
      </c>
      <c r="E318" s="28" t="s">
        <v>935</v>
      </c>
      <c r="F318" s="28" t="s">
        <v>267</v>
      </c>
      <c r="G318" s="25" t="s">
        <v>555</v>
      </c>
      <c r="H318" s="43">
        <v>39692</v>
      </c>
      <c r="I318" s="25" t="s">
        <v>556</v>
      </c>
      <c r="J318" s="38">
        <v>15015</v>
      </c>
      <c r="K318" s="59">
        <f t="shared" si="19"/>
        <v>430.93049999999999</v>
      </c>
      <c r="L318" s="38">
        <v>0</v>
      </c>
      <c r="M318" s="38">
        <f t="shared" si="22"/>
        <v>456.45600000000002</v>
      </c>
      <c r="N318" s="38">
        <v>5788.27</v>
      </c>
      <c r="O318" s="38">
        <f t="shared" si="20"/>
        <v>8339.343499999999</v>
      </c>
      <c r="P318"/>
      <c r="Q318"/>
      <c r="R318"/>
      <c r="S318"/>
    </row>
    <row r="319" spans="1:19" s="16" customFormat="1" ht="17.25" customHeight="1" x14ac:dyDescent="0.25">
      <c r="A319" s="25">
        <v>311</v>
      </c>
      <c r="B319" s="18" t="s">
        <v>351</v>
      </c>
      <c r="C319" s="18" t="s">
        <v>449</v>
      </c>
      <c r="D319" s="19" t="s">
        <v>56</v>
      </c>
      <c r="E319" s="28" t="s">
        <v>520</v>
      </c>
      <c r="F319" s="23" t="s">
        <v>267</v>
      </c>
      <c r="G319" s="36" t="s">
        <v>280</v>
      </c>
      <c r="H319" s="39">
        <v>39675</v>
      </c>
      <c r="I319" s="39">
        <v>45153</v>
      </c>
      <c r="J319" s="20">
        <v>38639.35</v>
      </c>
      <c r="K319" s="56">
        <f t="shared" si="19"/>
        <v>1108.949345</v>
      </c>
      <c r="L319" s="38">
        <v>250.61</v>
      </c>
      <c r="M319" s="56">
        <f t="shared" si="22"/>
        <v>1174.63624</v>
      </c>
      <c r="N319" s="38">
        <v>400</v>
      </c>
      <c r="O319" s="56">
        <f t="shared" si="20"/>
        <v>35705.154414999997</v>
      </c>
      <c r="P319"/>
      <c r="Q319"/>
      <c r="R319"/>
      <c r="S319"/>
    </row>
    <row r="320" spans="1:19" s="16" customFormat="1" ht="17.25" customHeight="1" x14ac:dyDescent="0.25">
      <c r="A320" s="25">
        <v>312</v>
      </c>
      <c r="B320" s="55" t="s">
        <v>353</v>
      </c>
      <c r="C320" s="55" t="s">
        <v>451</v>
      </c>
      <c r="D320" s="25" t="s">
        <v>56</v>
      </c>
      <c r="E320" s="28" t="s">
        <v>520</v>
      </c>
      <c r="F320" s="28" t="s">
        <v>267</v>
      </c>
      <c r="G320" s="36" t="s">
        <v>280</v>
      </c>
      <c r="H320" s="37">
        <v>39539</v>
      </c>
      <c r="I320" s="37">
        <v>45383</v>
      </c>
      <c r="J320" s="38">
        <v>50231.16</v>
      </c>
      <c r="K320" s="56">
        <v>1629.31</v>
      </c>
      <c r="L320" s="38">
        <v>1650.01</v>
      </c>
      <c r="M320" s="56">
        <f t="shared" si="22"/>
        <v>1527.0272640000001</v>
      </c>
      <c r="N320" s="38">
        <v>1715.46</v>
      </c>
      <c r="O320" s="56">
        <f t="shared" si="20"/>
        <v>43709.352736000008</v>
      </c>
      <c r="P320"/>
      <c r="Q320"/>
      <c r="R320"/>
      <c r="S320"/>
    </row>
    <row r="321" spans="1:19" s="16" customFormat="1" ht="17.25" customHeight="1" x14ac:dyDescent="0.25">
      <c r="A321" s="25">
        <v>313</v>
      </c>
      <c r="B321" s="55" t="s">
        <v>699</v>
      </c>
      <c r="C321" s="55" t="s">
        <v>934</v>
      </c>
      <c r="D321" s="25" t="s">
        <v>56</v>
      </c>
      <c r="E321" s="28" t="s">
        <v>908</v>
      </c>
      <c r="F321" s="28" t="s">
        <v>267</v>
      </c>
      <c r="G321" s="25" t="s">
        <v>555</v>
      </c>
      <c r="H321" s="37">
        <v>39539</v>
      </c>
      <c r="I321" s="25" t="s">
        <v>556</v>
      </c>
      <c r="J321" s="38">
        <v>47395.98</v>
      </c>
      <c r="K321" s="59">
        <v>1486.48</v>
      </c>
      <c r="L321" s="38">
        <v>1486.48</v>
      </c>
      <c r="M321" s="38">
        <f t="shared" si="22"/>
        <v>1440.837792</v>
      </c>
      <c r="N321" s="38">
        <v>5400</v>
      </c>
      <c r="O321" s="38">
        <f t="shared" si="20"/>
        <v>37582.182207999998</v>
      </c>
      <c r="P321"/>
      <c r="Q321"/>
      <c r="R321"/>
      <c r="S321"/>
    </row>
    <row r="322" spans="1:19" s="16" customFormat="1" ht="17.25" customHeight="1" x14ac:dyDescent="0.25">
      <c r="A322" s="25">
        <v>314</v>
      </c>
      <c r="B322" s="55" t="s">
        <v>933</v>
      </c>
      <c r="C322" s="55" t="s">
        <v>932</v>
      </c>
      <c r="D322" s="25" t="s">
        <v>56</v>
      </c>
      <c r="E322" s="28" t="s">
        <v>908</v>
      </c>
      <c r="F322" s="28" t="s">
        <v>267</v>
      </c>
      <c r="G322" s="25" t="s">
        <v>555</v>
      </c>
      <c r="H322" s="37">
        <v>39539</v>
      </c>
      <c r="I322" s="25" t="s">
        <v>556</v>
      </c>
      <c r="J322" s="38">
        <v>47395.98</v>
      </c>
      <c r="K322" s="59">
        <f>+J322*2.87%</f>
        <v>1360.2646260000001</v>
      </c>
      <c r="L322" s="38">
        <v>1486.48</v>
      </c>
      <c r="M322" s="38">
        <f t="shared" si="22"/>
        <v>1440.837792</v>
      </c>
      <c r="N322" s="38">
        <v>0</v>
      </c>
      <c r="O322" s="38">
        <f t="shared" si="20"/>
        <v>43108.397582000005</v>
      </c>
      <c r="P322"/>
      <c r="Q322"/>
      <c r="R322"/>
      <c r="S322"/>
    </row>
    <row r="323" spans="1:19" s="16" customFormat="1" ht="17.25" customHeight="1" x14ac:dyDescent="0.25">
      <c r="A323" s="25">
        <v>315</v>
      </c>
      <c r="B323" s="55" t="s">
        <v>349</v>
      </c>
      <c r="C323" s="55" t="s">
        <v>931</v>
      </c>
      <c r="D323" s="25" t="s">
        <v>56</v>
      </c>
      <c r="E323" s="28" t="s">
        <v>908</v>
      </c>
      <c r="F323" s="28" t="s">
        <v>267</v>
      </c>
      <c r="G323" s="25" t="s">
        <v>555</v>
      </c>
      <c r="H323" s="37">
        <v>39539</v>
      </c>
      <c r="I323" s="25" t="s">
        <v>556</v>
      </c>
      <c r="J323" s="38">
        <v>47395.98</v>
      </c>
      <c r="K323" s="59">
        <v>1249.8599999999999</v>
      </c>
      <c r="L323" s="38">
        <v>1249.8599999999999</v>
      </c>
      <c r="M323" s="38">
        <f t="shared" si="22"/>
        <v>1440.837792</v>
      </c>
      <c r="N323" s="38">
        <v>3012.38</v>
      </c>
      <c r="O323" s="38">
        <f t="shared" si="20"/>
        <v>40443.042208000006</v>
      </c>
      <c r="P323"/>
      <c r="Q323"/>
      <c r="R323"/>
      <c r="S323"/>
    </row>
    <row r="324" spans="1:19" s="16" customFormat="1" ht="17.25" customHeight="1" x14ac:dyDescent="0.25">
      <c r="A324" s="25">
        <v>316</v>
      </c>
      <c r="B324" s="55" t="s">
        <v>930</v>
      </c>
      <c r="C324" s="55" t="s">
        <v>929</v>
      </c>
      <c r="D324" s="25" t="s">
        <v>56</v>
      </c>
      <c r="E324" s="40" t="s">
        <v>908</v>
      </c>
      <c r="F324" s="28" t="s">
        <v>267</v>
      </c>
      <c r="G324" s="25" t="s">
        <v>555</v>
      </c>
      <c r="H324" s="37">
        <v>40120</v>
      </c>
      <c r="I324" s="25" t="s">
        <v>556</v>
      </c>
      <c r="J324" s="38">
        <v>47395.98</v>
      </c>
      <c r="K324" s="59">
        <f>+J324*2.87%</f>
        <v>1360.2646260000001</v>
      </c>
      <c r="L324" s="38">
        <v>1486.48</v>
      </c>
      <c r="M324" s="38">
        <f t="shared" si="22"/>
        <v>1440.837792</v>
      </c>
      <c r="N324" s="38">
        <v>10425</v>
      </c>
      <c r="O324" s="38">
        <f t="shared" ref="O324:O387" si="23">+J324-K324-L324-M324-N324</f>
        <v>32683.397582000005</v>
      </c>
      <c r="P324"/>
      <c r="Q324"/>
      <c r="R324"/>
      <c r="S324"/>
    </row>
    <row r="325" spans="1:19" s="16" customFormat="1" ht="17.25" customHeight="1" x14ac:dyDescent="0.25">
      <c r="A325" s="25">
        <v>317</v>
      </c>
      <c r="B325" s="55" t="s">
        <v>928</v>
      </c>
      <c r="C325" s="55" t="s">
        <v>927</v>
      </c>
      <c r="D325" s="25" t="s">
        <v>56</v>
      </c>
      <c r="E325" s="28" t="s">
        <v>908</v>
      </c>
      <c r="F325" s="28" t="s">
        <v>267</v>
      </c>
      <c r="G325" s="25" t="s">
        <v>555</v>
      </c>
      <c r="H325" s="43">
        <v>39548</v>
      </c>
      <c r="I325" s="25" t="s">
        <v>556</v>
      </c>
      <c r="J325" s="38">
        <v>47395.98</v>
      </c>
      <c r="K325" s="63">
        <v>1249.8599999999999</v>
      </c>
      <c r="L325" s="38">
        <v>1249.8599999999999</v>
      </c>
      <c r="M325" s="38">
        <f t="shared" si="22"/>
        <v>1440.837792</v>
      </c>
      <c r="N325" s="38">
        <v>3009.13</v>
      </c>
      <c r="O325" s="38">
        <f t="shared" si="23"/>
        <v>40446.292208000006</v>
      </c>
    </row>
    <row r="326" spans="1:19" s="16" customFormat="1" ht="17.25" customHeight="1" x14ac:dyDescent="0.25">
      <c r="A326" s="25">
        <v>318</v>
      </c>
      <c r="B326" s="55" t="s">
        <v>926</v>
      </c>
      <c r="C326" s="55" t="s">
        <v>925</v>
      </c>
      <c r="D326" s="25" t="s">
        <v>56</v>
      </c>
      <c r="E326" s="28" t="s">
        <v>908</v>
      </c>
      <c r="F326" s="28" t="s">
        <v>267</v>
      </c>
      <c r="G326" s="25" t="s">
        <v>555</v>
      </c>
      <c r="H326" s="39">
        <v>39661</v>
      </c>
      <c r="I326" s="25" t="s">
        <v>556</v>
      </c>
      <c r="J326" s="38">
        <v>47395.98</v>
      </c>
      <c r="K326" s="63">
        <f t="shared" ref="K326:K334" si="24">+J326*2.87%</f>
        <v>1360.2646260000001</v>
      </c>
      <c r="L326" s="38">
        <v>1486.48</v>
      </c>
      <c r="M326" s="38">
        <f t="shared" si="22"/>
        <v>1440.837792</v>
      </c>
      <c r="N326" s="38">
        <v>1400</v>
      </c>
      <c r="O326" s="38">
        <f t="shared" si="23"/>
        <v>41708.397582000005</v>
      </c>
    </row>
    <row r="327" spans="1:19" s="16" customFormat="1" ht="17.25" customHeight="1" x14ac:dyDescent="0.25">
      <c r="A327" s="25">
        <v>319</v>
      </c>
      <c r="B327" s="55" t="s">
        <v>924</v>
      </c>
      <c r="C327" s="55" t="s">
        <v>923</v>
      </c>
      <c r="D327" s="25" t="s">
        <v>56</v>
      </c>
      <c r="E327" s="28" t="s">
        <v>908</v>
      </c>
      <c r="F327" s="28" t="s">
        <v>267</v>
      </c>
      <c r="G327" s="25" t="s">
        <v>555</v>
      </c>
      <c r="H327" s="37">
        <v>39539</v>
      </c>
      <c r="I327" s="25" t="s">
        <v>556</v>
      </c>
      <c r="J327" s="38">
        <v>47395.98</v>
      </c>
      <c r="K327" s="63">
        <f t="shared" si="24"/>
        <v>1360.2646260000001</v>
      </c>
      <c r="L327" s="38">
        <v>1486.48</v>
      </c>
      <c r="M327" s="38">
        <f t="shared" si="22"/>
        <v>1440.837792</v>
      </c>
      <c r="N327" s="38">
        <v>0</v>
      </c>
      <c r="O327" s="38">
        <f t="shared" si="23"/>
        <v>43108.397582000005</v>
      </c>
    </row>
    <row r="328" spans="1:19" s="16" customFormat="1" ht="17.25" customHeight="1" x14ac:dyDescent="0.25">
      <c r="A328" s="25">
        <v>320</v>
      </c>
      <c r="B328" s="55" t="s">
        <v>922</v>
      </c>
      <c r="C328" s="55" t="s">
        <v>921</v>
      </c>
      <c r="D328" s="25" t="s">
        <v>56</v>
      </c>
      <c r="E328" s="40" t="s">
        <v>908</v>
      </c>
      <c r="F328" s="28" t="s">
        <v>267</v>
      </c>
      <c r="G328" s="25" t="s">
        <v>555</v>
      </c>
      <c r="H328" s="37">
        <v>39569</v>
      </c>
      <c r="I328" s="25" t="s">
        <v>556</v>
      </c>
      <c r="J328" s="38">
        <v>47395.98</v>
      </c>
      <c r="K328" s="63">
        <f t="shared" si="24"/>
        <v>1360.2646260000001</v>
      </c>
      <c r="L328" s="38">
        <v>1486.48</v>
      </c>
      <c r="M328" s="38">
        <f t="shared" si="22"/>
        <v>1440.837792</v>
      </c>
      <c r="N328" s="38">
        <v>0</v>
      </c>
      <c r="O328" s="38">
        <f t="shared" si="23"/>
        <v>43108.397582000005</v>
      </c>
    </row>
    <row r="329" spans="1:19" s="16" customFormat="1" ht="17.25" customHeight="1" x14ac:dyDescent="0.25">
      <c r="A329" s="25">
        <v>321</v>
      </c>
      <c r="B329" s="55" t="s">
        <v>920</v>
      </c>
      <c r="C329" s="55" t="s">
        <v>919</v>
      </c>
      <c r="D329" s="25" t="s">
        <v>56</v>
      </c>
      <c r="E329" s="28" t="s">
        <v>908</v>
      </c>
      <c r="F329" s="28" t="s">
        <v>267</v>
      </c>
      <c r="G329" s="25" t="s">
        <v>555</v>
      </c>
      <c r="H329" s="37">
        <v>39539</v>
      </c>
      <c r="I329" s="25" t="s">
        <v>556</v>
      </c>
      <c r="J329" s="38">
        <v>47395.98</v>
      </c>
      <c r="K329" s="63">
        <f t="shared" si="24"/>
        <v>1360.2646260000001</v>
      </c>
      <c r="L329" s="38">
        <v>1486.48</v>
      </c>
      <c r="M329" s="38">
        <f t="shared" si="22"/>
        <v>1440.837792</v>
      </c>
      <c r="N329" s="38">
        <v>22476.77</v>
      </c>
      <c r="O329" s="38">
        <f t="shared" si="23"/>
        <v>20631.627582000005</v>
      </c>
    </row>
    <row r="330" spans="1:19" s="16" customFormat="1" ht="17.25" customHeight="1" x14ac:dyDescent="0.25">
      <c r="A330" s="25">
        <v>322</v>
      </c>
      <c r="B330" s="55" t="s">
        <v>918</v>
      </c>
      <c r="C330" s="55" t="s">
        <v>917</v>
      </c>
      <c r="D330" s="25" t="s">
        <v>56</v>
      </c>
      <c r="E330" s="28" t="s">
        <v>908</v>
      </c>
      <c r="F330" s="28" t="s">
        <v>267</v>
      </c>
      <c r="G330" s="25" t="s">
        <v>555</v>
      </c>
      <c r="H330" s="39">
        <v>39539</v>
      </c>
      <c r="I330" s="25" t="s">
        <v>556</v>
      </c>
      <c r="J330" s="38">
        <v>47395.98</v>
      </c>
      <c r="K330" s="63">
        <f t="shared" si="24"/>
        <v>1360.2646260000001</v>
      </c>
      <c r="L330" s="38">
        <v>1486.48</v>
      </c>
      <c r="M330" s="38">
        <f t="shared" si="22"/>
        <v>1440.837792</v>
      </c>
      <c r="N330" s="38">
        <v>0</v>
      </c>
      <c r="O330" s="38">
        <f t="shared" si="23"/>
        <v>43108.397582000005</v>
      </c>
    </row>
    <row r="331" spans="1:19" s="16" customFormat="1" ht="17.25" customHeight="1" x14ac:dyDescent="0.25">
      <c r="A331" s="25">
        <v>323</v>
      </c>
      <c r="B331" s="55" t="s">
        <v>916</v>
      </c>
      <c r="C331" s="55" t="s">
        <v>915</v>
      </c>
      <c r="D331" s="25" t="s">
        <v>56</v>
      </c>
      <c r="E331" s="28" t="s">
        <v>908</v>
      </c>
      <c r="F331" s="28" t="s">
        <v>267</v>
      </c>
      <c r="G331" s="25" t="s">
        <v>555</v>
      </c>
      <c r="H331" s="39">
        <v>39539</v>
      </c>
      <c r="I331" s="25" t="s">
        <v>556</v>
      </c>
      <c r="J331" s="38">
        <v>47395.98</v>
      </c>
      <c r="K331" s="63">
        <f t="shared" si="24"/>
        <v>1360.2646260000001</v>
      </c>
      <c r="L331" s="38">
        <v>1486.48</v>
      </c>
      <c r="M331" s="38">
        <f t="shared" si="22"/>
        <v>1440.837792</v>
      </c>
      <c r="N331" s="38">
        <v>400</v>
      </c>
      <c r="O331" s="38">
        <f t="shared" si="23"/>
        <v>42708.397582000005</v>
      </c>
    </row>
    <row r="332" spans="1:19" s="16" customFormat="1" ht="17.25" customHeight="1" x14ac:dyDescent="0.25">
      <c r="A332" s="25">
        <v>324</v>
      </c>
      <c r="B332" s="55" t="s">
        <v>914</v>
      </c>
      <c r="C332" s="55" t="s">
        <v>913</v>
      </c>
      <c r="D332" s="25" t="s">
        <v>56</v>
      </c>
      <c r="E332" s="28" t="s">
        <v>908</v>
      </c>
      <c r="F332" s="28" t="s">
        <v>267</v>
      </c>
      <c r="G332" s="25" t="s">
        <v>555</v>
      </c>
      <c r="H332" s="39">
        <v>39539</v>
      </c>
      <c r="I332" s="25" t="s">
        <v>556</v>
      </c>
      <c r="J332" s="38">
        <v>47395.98</v>
      </c>
      <c r="K332" s="63">
        <f t="shared" si="24"/>
        <v>1360.2646260000001</v>
      </c>
      <c r="L332" s="38">
        <v>1486.98</v>
      </c>
      <c r="M332" s="38">
        <f t="shared" si="22"/>
        <v>1440.837792</v>
      </c>
      <c r="N332" s="38">
        <v>0</v>
      </c>
      <c r="O332" s="38">
        <f t="shared" si="23"/>
        <v>43107.897582000005</v>
      </c>
    </row>
    <row r="333" spans="1:19" s="16" customFormat="1" ht="17.25" customHeight="1" x14ac:dyDescent="0.25">
      <c r="A333" s="25">
        <v>325</v>
      </c>
      <c r="B333" s="55" t="s">
        <v>912</v>
      </c>
      <c r="C333" s="55" t="s">
        <v>911</v>
      </c>
      <c r="D333" s="25" t="s">
        <v>56</v>
      </c>
      <c r="E333" s="28" t="s">
        <v>908</v>
      </c>
      <c r="F333" s="28" t="s">
        <v>267</v>
      </c>
      <c r="G333" s="25" t="s">
        <v>555</v>
      </c>
      <c r="H333" s="39">
        <v>39539</v>
      </c>
      <c r="I333" s="25" t="s">
        <v>556</v>
      </c>
      <c r="J333" s="38">
        <v>47395.98</v>
      </c>
      <c r="K333" s="63">
        <f t="shared" si="24"/>
        <v>1360.2646260000001</v>
      </c>
      <c r="L333" s="38">
        <v>1486.48</v>
      </c>
      <c r="M333" s="38">
        <f t="shared" si="22"/>
        <v>1440.837792</v>
      </c>
      <c r="N333" s="38">
        <v>0</v>
      </c>
      <c r="O333" s="38">
        <f t="shared" si="23"/>
        <v>43108.397582000005</v>
      </c>
    </row>
    <row r="334" spans="1:19" s="16" customFormat="1" ht="17.25" customHeight="1" x14ac:dyDescent="0.25">
      <c r="A334" s="25">
        <v>326</v>
      </c>
      <c r="B334" s="55" t="s">
        <v>910</v>
      </c>
      <c r="C334" s="55" t="s">
        <v>909</v>
      </c>
      <c r="D334" s="25" t="s">
        <v>56</v>
      </c>
      <c r="E334" s="28" t="s">
        <v>908</v>
      </c>
      <c r="F334" s="28" t="s">
        <v>267</v>
      </c>
      <c r="G334" s="25" t="s">
        <v>555</v>
      </c>
      <c r="H334" s="37">
        <v>39539</v>
      </c>
      <c r="I334" s="25" t="s">
        <v>556</v>
      </c>
      <c r="J334" s="38">
        <v>47395.98</v>
      </c>
      <c r="K334" s="63">
        <f t="shared" si="24"/>
        <v>1360.2646260000001</v>
      </c>
      <c r="L334" s="38">
        <v>1486.48</v>
      </c>
      <c r="M334" s="38">
        <f t="shared" si="22"/>
        <v>1440.837792</v>
      </c>
      <c r="N334" s="38">
        <v>0</v>
      </c>
      <c r="O334" s="38">
        <f t="shared" si="23"/>
        <v>43108.397582000005</v>
      </c>
    </row>
    <row r="335" spans="1:19" s="16" customFormat="1" ht="17.25" customHeight="1" x14ac:dyDescent="0.25">
      <c r="A335" s="25">
        <v>327</v>
      </c>
      <c r="B335" s="55" t="s">
        <v>907</v>
      </c>
      <c r="C335" s="55" t="s">
        <v>906</v>
      </c>
      <c r="D335" s="25" t="s">
        <v>56</v>
      </c>
      <c r="E335" s="28" t="s">
        <v>905</v>
      </c>
      <c r="F335" s="28" t="s">
        <v>267</v>
      </c>
      <c r="G335" s="25" t="s">
        <v>555</v>
      </c>
      <c r="H335" s="37">
        <v>39692</v>
      </c>
      <c r="I335" s="25" t="s">
        <v>556</v>
      </c>
      <c r="J335" s="38">
        <v>47395.98</v>
      </c>
      <c r="K335" s="63">
        <v>1486.48</v>
      </c>
      <c r="L335" s="38">
        <v>1486.48</v>
      </c>
      <c r="M335" s="38">
        <f t="shared" si="22"/>
        <v>1440.837792</v>
      </c>
      <c r="N335" s="38">
        <v>0</v>
      </c>
      <c r="O335" s="38">
        <f t="shared" si="23"/>
        <v>42982.182207999998</v>
      </c>
    </row>
    <row r="336" spans="1:19" s="16" customFormat="1" ht="17.25" customHeight="1" x14ac:dyDescent="0.25">
      <c r="A336" s="25">
        <v>328</v>
      </c>
      <c r="B336" s="18" t="s">
        <v>356</v>
      </c>
      <c r="C336" s="18" t="s">
        <v>454</v>
      </c>
      <c r="D336" s="19" t="s">
        <v>55</v>
      </c>
      <c r="E336" s="35" t="s">
        <v>524</v>
      </c>
      <c r="F336" s="23" t="s">
        <v>267</v>
      </c>
      <c r="G336" s="36" t="s">
        <v>280</v>
      </c>
      <c r="H336" s="41">
        <v>39539</v>
      </c>
      <c r="I336" s="41">
        <v>45383</v>
      </c>
      <c r="J336" s="20">
        <v>40800.5</v>
      </c>
      <c r="K336" s="45">
        <f t="shared" ref="K336:K367" si="25">+J336*2.87%</f>
        <v>1170.97435</v>
      </c>
      <c r="L336" s="38">
        <v>555.63</v>
      </c>
      <c r="M336" s="56">
        <f t="shared" si="22"/>
        <v>1240.3352</v>
      </c>
      <c r="N336" s="38">
        <v>34618.46</v>
      </c>
      <c r="O336" s="56">
        <f t="shared" si="23"/>
        <v>3215.1004500000054</v>
      </c>
    </row>
    <row r="337" spans="1:15" s="16" customFormat="1" ht="17.25" customHeight="1" x14ac:dyDescent="0.25">
      <c r="A337" s="25">
        <v>329</v>
      </c>
      <c r="B337" s="18" t="s">
        <v>357</v>
      </c>
      <c r="C337" s="18" t="s">
        <v>455</v>
      </c>
      <c r="D337" s="19" t="s">
        <v>55</v>
      </c>
      <c r="E337" s="21" t="s">
        <v>524</v>
      </c>
      <c r="F337" s="23" t="s">
        <v>267</v>
      </c>
      <c r="G337" s="36" t="s">
        <v>280</v>
      </c>
      <c r="H337" s="37">
        <v>39539</v>
      </c>
      <c r="I337" s="37">
        <v>45383</v>
      </c>
      <c r="J337" s="20">
        <v>40800.5</v>
      </c>
      <c r="K337" s="45">
        <f t="shared" si="25"/>
        <v>1170.97435</v>
      </c>
      <c r="L337" s="38">
        <v>555.63</v>
      </c>
      <c r="M337" s="56">
        <f t="shared" si="22"/>
        <v>1240.3352</v>
      </c>
      <c r="N337" s="38">
        <v>5025</v>
      </c>
      <c r="O337" s="56">
        <f t="shared" si="23"/>
        <v>32808.560450000004</v>
      </c>
    </row>
    <row r="338" spans="1:15" s="16" customFormat="1" ht="17.25" customHeight="1" x14ac:dyDescent="0.25">
      <c r="A338" s="25">
        <v>330</v>
      </c>
      <c r="B338" s="18" t="s">
        <v>358</v>
      </c>
      <c r="C338" s="18" t="s">
        <v>456</v>
      </c>
      <c r="D338" s="19" t="s">
        <v>56</v>
      </c>
      <c r="E338" s="21" t="s">
        <v>525</v>
      </c>
      <c r="F338" s="23" t="s">
        <v>267</v>
      </c>
      <c r="G338" s="36" t="s">
        <v>280</v>
      </c>
      <c r="H338" s="37">
        <v>39600</v>
      </c>
      <c r="I338" s="37">
        <v>45078</v>
      </c>
      <c r="J338" s="20">
        <v>39715</v>
      </c>
      <c r="K338" s="45">
        <f t="shared" si="25"/>
        <v>1139.8205</v>
      </c>
      <c r="L338" s="38">
        <v>402.43</v>
      </c>
      <c r="M338" s="56">
        <f t="shared" si="22"/>
        <v>1207.336</v>
      </c>
      <c r="N338" s="38">
        <v>0</v>
      </c>
      <c r="O338" s="56">
        <f t="shared" si="23"/>
        <v>36965.413499999995</v>
      </c>
    </row>
    <row r="339" spans="1:15" s="16" customFormat="1" ht="17.25" customHeight="1" x14ac:dyDescent="0.25">
      <c r="A339" s="25">
        <v>331</v>
      </c>
      <c r="B339" s="18" t="s">
        <v>362</v>
      </c>
      <c r="C339" s="18" t="s">
        <v>460</v>
      </c>
      <c r="D339" s="19" t="s">
        <v>55</v>
      </c>
      <c r="E339" s="21" t="s">
        <v>528</v>
      </c>
      <c r="F339" s="23" t="s">
        <v>267</v>
      </c>
      <c r="G339" s="36" t="s">
        <v>280</v>
      </c>
      <c r="H339" s="41">
        <v>39722</v>
      </c>
      <c r="I339" s="41">
        <v>45200</v>
      </c>
      <c r="J339" s="20">
        <v>25901.200000000001</v>
      </c>
      <c r="K339" s="45">
        <f t="shared" si="25"/>
        <v>743.36444000000006</v>
      </c>
      <c r="L339" s="38">
        <v>0</v>
      </c>
      <c r="M339" s="56">
        <f t="shared" si="22"/>
        <v>787.39648</v>
      </c>
      <c r="N339" s="38">
        <v>0</v>
      </c>
      <c r="O339" s="56">
        <f t="shared" si="23"/>
        <v>24370.43908</v>
      </c>
    </row>
    <row r="340" spans="1:15" s="16" customFormat="1" ht="17.25" customHeight="1" x14ac:dyDescent="0.25">
      <c r="A340" s="25">
        <v>332</v>
      </c>
      <c r="B340" s="18" t="s">
        <v>363</v>
      </c>
      <c r="C340" s="18" t="s">
        <v>461</v>
      </c>
      <c r="D340" s="19" t="s">
        <v>55</v>
      </c>
      <c r="E340" s="21" t="s">
        <v>528</v>
      </c>
      <c r="F340" s="23" t="s">
        <v>267</v>
      </c>
      <c r="G340" s="36" t="s">
        <v>280</v>
      </c>
      <c r="H340" s="37">
        <v>41731</v>
      </c>
      <c r="I340" s="37">
        <v>45384</v>
      </c>
      <c r="J340" s="20">
        <v>25901.200000000001</v>
      </c>
      <c r="K340" s="45">
        <f t="shared" si="25"/>
        <v>743.36444000000006</v>
      </c>
      <c r="L340" s="38">
        <v>0</v>
      </c>
      <c r="M340" s="56">
        <f t="shared" ref="M340:M371" si="26">+J340*3.04%</f>
        <v>787.39648</v>
      </c>
      <c r="N340" s="38">
        <v>2384.52</v>
      </c>
      <c r="O340" s="56">
        <f t="shared" si="23"/>
        <v>21985.91908</v>
      </c>
    </row>
    <row r="341" spans="1:15" s="16" customFormat="1" ht="17.25" customHeight="1" x14ac:dyDescent="0.25">
      <c r="A341" s="25">
        <v>333</v>
      </c>
      <c r="B341" s="18" t="s">
        <v>364</v>
      </c>
      <c r="C341" s="18" t="s">
        <v>462</v>
      </c>
      <c r="D341" s="19" t="s">
        <v>55</v>
      </c>
      <c r="E341" s="21" t="s">
        <v>528</v>
      </c>
      <c r="F341" s="23" t="s">
        <v>267</v>
      </c>
      <c r="G341" s="36" t="s">
        <v>280</v>
      </c>
      <c r="H341" s="41">
        <v>43647</v>
      </c>
      <c r="I341" s="41">
        <v>45108</v>
      </c>
      <c r="J341" s="20">
        <v>25901.200000000001</v>
      </c>
      <c r="K341" s="45">
        <f t="shared" si="25"/>
        <v>743.36444000000006</v>
      </c>
      <c r="L341" s="38">
        <v>0</v>
      </c>
      <c r="M341" s="56">
        <f t="shared" si="26"/>
        <v>787.39648</v>
      </c>
      <c r="N341" s="38">
        <v>0</v>
      </c>
      <c r="O341" s="56">
        <f t="shared" si="23"/>
        <v>24370.43908</v>
      </c>
    </row>
    <row r="342" spans="1:15" s="16" customFormat="1" ht="17.25" customHeight="1" x14ac:dyDescent="0.25">
      <c r="A342" s="25">
        <v>334</v>
      </c>
      <c r="B342" s="55" t="s">
        <v>904</v>
      </c>
      <c r="C342" s="55" t="s">
        <v>903</v>
      </c>
      <c r="D342" s="25" t="s">
        <v>55</v>
      </c>
      <c r="E342" s="28" t="s">
        <v>902</v>
      </c>
      <c r="F342" s="28" t="s">
        <v>267</v>
      </c>
      <c r="G342" s="25" t="s">
        <v>555</v>
      </c>
      <c r="H342" s="37">
        <v>45108</v>
      </c>
      <c r="I342" s="25" t="s">
        <v>556</v>
      </c>
      <c r="J342" s="38">
        <v>25901.200000000001</v>
      </c>
      <c r="K342" s="63">
        <f t="shared" si="25"/>
        <v>743.36444000000006</v>
      </c>
      <c r="L342" s="38"/>
      <c r="M342" s="38">
        <f t="shared" si="26"/>
        <v>787.39648</v>
      </c>
      <c r="N342" s="38"/>
      <c r="O342" s="38">
        <f t="shared" si="23"/>
        <v>24370.43908</v>
      </c>
    </row>
    <row r="343" spans="1:15" s="16" customFormat="1" ht="17.25" customHeight="1" x14ac:dyDescent="0.25">
      <c r="A343" s="25">
        <v>335</v>
      </c>
      <c r="B343" s="55" t="s">
        <v>901</v>
      </c>
      <c r="C343" s="55" t="s">
        <v>900</v>
      </c>
      <c r="D343" s="25" t="s">
        <v>55</v>
      </c>
      <c r="E343" s="28" t="s">
        <v>899</v>
      </c>
      <c r="F343" s="28" t="s">
        <v>267</v>
      </c>
      <c r="G343" s="25" t="s">
        <v>555</v>
      </c>
      <c r="H343" s="37">
        <v>40400</v>
      </c>
      <c r="I343" s="25" t="s">
        <v>556</v>
      </c>
      <c r="J343" s="38">
        <v>21450</v>
      </c>
      <c r="K343" s="63">
        <f t="shared" si="25"/>
        <v>615.61500000000001</v>
      </c>
      <c r="L343" s="38">
        <v>0</v>
      </c>
      <c r="M343" s="38">
        <f t="shared" si="26"/>
        <v>652.08000000000004</v>
      </c>
      <c r="N343" s="38">
        <v>0</v>
      </c>
      <c r="O343" s="38">
        <f t="shared" si="23"/>
        <v>20182.304999999997</v>
      </c>
    </row>
    <row r="344" spans="1:15" s="16" customFormat="1" ht="17.25" customHeight="1" x14ac:dyDescent="0.25">
      <c r="A344" s="25">
        <v>336</v>
      </c>
      <c r="B344" s="18" t="s">
        <v>354</v>
      </c>
      <c r="C344" s="18" t="s">
        <v>452</v>
      </c>
      <c r="D344" s="19" t="s">
        <v>56</v>
      </c>
      <c r="E344" s="21" t="s">
        <v>522</v>
      </c>
      <c r="F344" s="23" t="s">
        <v>267</v>
      </c>
      <c r="G344" s="36" t="s">
        <v>280</v>
      </c>
      <c r="H344" s="41">
        <v>39548</v>
      </c>
      <c r="I344" s="41">
        <v>45392</v>
      </c>
      <c r="J344" s="32">
        <v>40800.5</v>
      </c>
      <c r="K344" s="45">
        <f t="shared" si="25"/>
        <v>1170.97435</v>
      </c>
      <c r="L344" s="38">
        <v>298.31</v>
      </c>
      <c r="M344" s="56">
        <f t="shared" si="26"/>
        <v>1240.3352</v>
      </c>
      <c r="N344" s="38">
        <v>24139.33</v>
      </c>
      <c r="O344" s="56">
        <f t="shared" si="23"/>
        <v>13951.550450000002</v>
      </c>
    </row>
    <row r="345" spans="1:15" s="16" customFormat="1" ht="17.25" customHeight="1" x14ac:dyDescent="0.25">
      <c r="A345" s="25">
        <v>337</v>
      </c>
      <c r="B345" s="18" t="s">
        <v>359</v>
      </c>
      <c r="C345" s="18" t="s">
        <v>457</v>
      </c>
      <c r="D345" s="19" t="s">
        <v>56</v>
      </c>
      <c r="E345" s="21" t="s">
        <v>522</v>
      </c>
      <c r="F345" s="23" t="s">
        <v>267</v>
      </c>
      <c r="G345" s="36" t="s">
        <v>280</v>
      </c>
      <c r="H345" s="37">
        <v>39692</v>
      </c>
      <c r="I345" s="37">
        <v>45170</v>
      </c>
      <c r="J345" s="20">
        <v>41226.9</v>
      </c>
      <c r="K345" s="45">
        <f t="shared" si="25"/>
        <v>1183.2120300000001</v>
      </c>
      <c r="L345" s="38">
        <v>142.57</v>
      </c>
      <c r="M345" s="56">
        <f t="shared" si="26"/>
        <v>1253.2977600000002</v>
      </c>
      <c r="N345" s="38">
        <v>4179.8999999999996</v>
      </c>
      <c r="O345" s="56">
        <f t="shared" si="23"/>
        <v>34467.920209999997</v>
      </c>
    </row>
    <row r="346" spans="1:15" s="16" customFormat="1" ht="17.25" customHeight="1" x14ac:dyDescent="0.25">
      <c r="A346" s="25">
        <v>338</v>
      </c>
      <c r="B346" s="18" t="s">
        <v>365</v>
      </c>
      <c r="C346" s="18" t="s">
        <v>463</v>
      </c>
      <c r="D346" s="19" t="s">
        <v>56</v>
      </c>
      <c r="E346" s="21" t="s">
        <v>522</v>
      </c>
      <c r="F346" s="23" t="s">
        <v>267</v>
      </c>
      <c r="G346" s="36" t="s">
        <v>280</v>
      </c>
      <c r="H346" s="37">
        <v>41262</v>
      </c>
      <c r="I346" s="37">
        <v>45279</v>
      </c>
      <c r="J346" s="20">
        <v>39715</v>
      </c>
      <c r="K346" s="45">
        <f t="shared" si="25"/>
        <v>1139.8205</v>
      </c>
      <c r="L346" s="38">
        <v>402.43</v>
      </c>
      <c r="M346" s="56">
        <f t="shared" si="26"/>
        <v>1207.336</v>
      </c>
      <c r="N346" s="38">
        <v>21457.040000000001</v>
      </c>
      <c r="O346" s="56">
        <f t="shared" si="23"/>
        <v>15508.373499999994</v>
      </c>
    </row>
    <row r="347" spans="1:15" s="16" customFormat="1" ht="17.25" customHeight="1" x14ac:dyDescent="0.25">
      <c r="A347" s="25">
        <v>339</v>
      </c>
      <c r="B347" s="18" t="s">
        <v>360</v>
      </c>
      <c r="C347" s="18" t="s">
        <v>458</v>
      </c>
      <c r="D347" s="19" t="s">
        <v>55</v>
      </c>
      <c r="E347" s="27" t="s">
        <v>526</v>
      </c>
      <c r="F347" s="23" t="s">
        <v>267</v>
      </c>
      <c r="G347" s="36" t="s">
        <v>280</v>
      </c>
      <c r="H347" s="37">
        <v>39671</v>
      </c>
      <c r="I347" s="39">
        <v>45149</v>
      </c>
      <c r="J347" s="20">
        <v>39715</v>
      </c>
      <c r="K347" s="45">
        <f t="shared" si="25"/>
        <v>1139.8205</v>
      </c>
      <c r="L347" s="38">
        <v>0</v>
      </c>
      <c r="M347" s="56">
        <f t="shared" si="26"/>
        <v>1207.336</v>
      </c>
      <c r="N347" s="38">
        <v>4917.1000000000004</v>
      </c>
      <c r="O347" s="56">
        <f t="shared" si="23"/>
        <v>32450.743499999997</v>
      </c>
    </row>
    <row r="348" spans="1:15" s="16" customFormat="1" ht="17.25" customHeight="1" x14ac:dyDescent="0.25">
      <c r="A348" s="25">
        <v>340</v>
      </c>
      <c r="B348" s="18" t="s">
        <v>355</v>
      </c>
      <c r="C348" s="18" t="s">
        <v>453</v>
      </c>
      <c r="D348" s="19" t="s">
        <v>56</v>
      </c>
      <c r="E348" s="21" t="s">
        <v>523</v>
      </c>
      <c r="F348" s="23" t="s">
        <v>267</v>
      </c>
      <c r="G348" s="36" t="s">
        <v>280</v>
      </c>
      <c r="H348" s="39">
        <v>39548</v>
      </c>
      <c r="I348" s="39">
        <v>45392</v>
      </c>
      <c r="J348" s="20">
        <v>39715</v>
      </c>
      <c r="K348" s="45">
        <f t="shared" si="25"/>
        <v>1139.8205</v>
      </c>
      <c r="L348" s="38">
        <v>402.43</v>
      </c>
      <c r="M348" s="56">
        <f t="shared" si="26"/>
        <v>1207.336</v>
      </c>
      <c r="N348" s="38">
        <v>21457.040000000001</v>
      </c>
      <c r="O348" s="56">
        <f t="shared" si="23"/>
        <v>15508.373499999994</v>
      </c>
    </row>
    <row r="349" spans="1:15" s="16" customFormat="1" ht="17.25" customHeight="1" x14ac:dyDescent="0.25">
      <c r="A349" s="25">
        <v>341</v>
      </c>
      <c r="B349" s="18" t="s">
        <v>366</v>
      </c>
      <c r="C349" s="18" t="s">
        <v>464</v>
      </c>
      <c r="D349" s="19" t="s">
        <v>55</v>
      </c>
      <c r="E349" s="21" t="s">
        <v>529</v>
      </c>
      <c r="F349" s="23" t="s">
        <v>267</v>
      </c>
      <c r="G349" s="36" t="s">
        <v>280</v>
      </c>
      <c r="H349" s="37">
        <v>42023</v>
      </c>
      <c r="I349" s="37">
        <v>45310</v>
      </c>
      <c r="J349" s="20">
        <v>19500</v>
      </c>
      <c r="K349" s="45">
        <f t="shared" si="25"/>
        <v>559.65</v>
      </c>
      <c r="L349" s="38">
        <v>0</v>
      </c>
      <c r="M349" s="56">
        <f t="shared" si="26"/>
        <v>592.79999999999995</v>
      </c>
      <c r="N349" s="38">
        <v>0</v>
      </c>
      <c r="O349" s="56">
        <f t="shared" si="23"/>
        <v>18347.55</v>
      </c>
    </row>
    <row r="350" spans="1:15" s="16" customFormat="1" ht="17.25" customHeight="1" x14ac:dyDescent="0.25">
      <c r="A350" s="25">
        <v>342</v>
      </c>
      <c r="B350" s="18" t="s">
        <v>367</v>
      </c>
      <c r="C350" s="18" t="s">
        <v>436</v>
      </c>
      <c r="D350" s="19" t="s">
        <v>56</v>
      </c>
      <c r="E350" s="21" t="s">
        <v>529</v>
      </c>
      <c r="F350" s="23" t="s">
        <v>267</v>
      </c>
      <c r="G350" s="36" t="s">
        <v>280</v>
      </c>
      <c r="H350" s="37">
        <v>43010</v>
      </c>
      <c r="I350" s="37">
        <v>45201</v>
      </c>
      <c r="J350" s="20">
        <v>19500</v>
      </c>
      <c r="K350" s="45">
        <f t="shared" si="25"/>
        <v>559.65</v>
      </c>
      <c r="L350" s="38">
        <v>0</v>
      </c>
      <c r="M350" s="56">
        <f t="shared" si="26"/>
        <v>592.79999999999995</v>
      </c>
      <c r="N350" s="38">
        <v>0</v>
      </c>
      <c r="O350" s="56">
        <f t="shared" si="23"/>
        <v>18347.55</v>
      </c>
    </row>
    <row r="351" spans="1:15" s="16" customFormat="1" ht="17.25" customHeight="1" x14ac:dyDescent="0.25">
      <c r="A351" s="25">
        <v>343</v>
      </c>
      <c r="B351" s="18" t="s">
        <v>361</v>
      </c>
      <c r="C351" s="18" t="s">
        <v>459</v>
      </c>
      <c r="D351" s="19" t="s">
        <v>56</v>
      </c>
      <c r="E351" s="21" t="s">
        <v>527</v>
      </c>
      <c r="F351" s="23" t="s">
        <v>267</v>
      </c>
      <c r="G351" s="36" t="s">
        <v>280</v>
      </c>
      <c r="H351" s="37">
        <v>40977</v>
      </c>
      <c r="I351" s="37">
        <v>45360</v>
      </c>
      <c r="J351" s="20">
        <v>19500</v>
      </c>
      <c r="K351" s="45">
        <f t="shared" si="25"/>
        <v>559.65</v>
      </c>
      <c r="L351" s="38">
        <v>0</v>
      </c>
      <c r="M351" s="56">
        <f t="shared" si="26"/>
        <v>592.79999999999995</v>
      </c>
      <c r="N351" s="38">
        <v>0</v>
      </c>
      <c r="O351" s="56">
        <f t="shared" si="23"/>
        <v>18347.55</v>
      </c>
    </row>
    <row r="352" spans="1:15" s="16" customFormat="1" x14ac:dyDescent="0.25">
      <c r="A352" s="25">
        <v>344</v>
      </c>
      <c r="B352" s="18" t="s">
        <v>368</v>
      </c>
      <c r="C352" s="18" t="s">
        <v>465</v>
      </c>
      <c r="D352" s="19" t="s">
        <v>55</v>
      </c>
      <c r="E352" s="21" t="s">
        <v>527</v>
      </c>
      <c r="F352" s="23" t="s">
        <v>267</v>
      </c>
      <c r="G352" s="36" t="s">
        <v>280</v>
      </c>
      <c r="H352" s="37">
        <v>43525</v>
      </c>
      <c r="I352" s="37">
        <v>44986</v>
      </c>
      <c r="J352" s="20">
        <v>19500</v>
      </c>
      <c r="K352" s="45">
        <f t="shared" si="25"/>
        <v>559.65</v>
      </c>
      <c r="L352" s="38">
        <v>0</v>
      </c>
      <c r="M352" s="56">
        <f t="shared" si="26"/>
        <v>592.79999999999995</v>
      </c>
      <c r="N352" s="38">
        <v>0</v>
      </c>
      <c r="O352" s="56">
        <f t="shared" si="23"/>
        <v>18347.55</v>
      </c>
    </row>
    <row r="353" spans="1:19" s="16" customFormat="1" x14ac:dyDescent="0.25">
      <c r="A353" s="25">
        <v>345</v>
      </c>
      <c r="B353" s="18" t="s">
        <v>369</v>
      </c>
      <c r="C353" s="18" t="s">
        <v>466</v>
      </c>
      <c r="D353" s="19" t="s">
        <v>56</v>
      </c>
      <c r="E353" s="21" t="s">
        <v>530</v>
      </c>
      <c r="F353" s="23" t="s">
        <v>267</v>
      </c>
      <c r="G353" s="36" t="s">
        <v>280</v>
      </c>
      <c r="H353" s="37">
        <v>43891</v>
      </c>
      <c r="I353" s="37">
        <v>44986</v>
      </c>
      <c r="J353" s="20">
        <v>19500</v>
      </c>
      <c r="K353" s="45">
        <f t="shared" si="25"/>
        <v>559.65</v>
      </c>
      <c r="L353" s="38">
        <v>0</v>
      </c>
      <c r="M353" s="56">
        <f t="shared" si="26"/>
        <v>592.79999999999995</v>
      </c>
      <c r="N353" s="38">
        <v>0</v>
      </c>
      <c r="O353" s="56">
        <f t="shared" si="23"/>
        <v>18347.55</v>
      </c>
    </row>
    <row r="354" spans="1:19" s="16" customFormat="1" x14ac:dyDescent="0.25">
      <c r="A354" s="25">
        <v>346</v>
      </c>
      <c r="B354" s="18" t="s">
        <v>370</v>
      </c>
      <c r="C354" s="18" t="s">
        <v>467</v>
      </c>
      <c r="D354" s="19" t="s">
        <v>55</v>
      </c>
      <c r="E354" s="21" t="s">
        <v>530</v>
      </c>
      <c r="F354" s="23" t="s">
        <v>267</v>
      </c>
      <c r="G354" s="36" t="s">
        <v>280</v>
      </c>
      <c r="H354" s="37">
        <v>44593</v>
      </c>
      <c r="I354" s="37">
        <v>45139</v>
      </c>
      <c r="J354" s="20">
        <v>19500</v>
      </c>
      <c r="K354" s="45">
        <f t="shared" si="25"/>
        <v>559.65</v>
      </c>
      <c r="L354" s="38">
        <v>0</v>
      </c>
      <c r="M354" s="56">
        <f t="shared" si="26"/>
        <v>592.79999999999995</v>
      </c>
      <c r="N354" s="38">
        <v>3025</v>
      </c>
      <c r="O354" s="56">
        <f t="shared" si="23"/>
        <v>15322.55</v>
      </c>
    </row>
    <row r="355" spans="1:19" s="16" customFormat="1" x14ac:dyDescent="0.25">
      <c r="A355" s="25">
        <v>347</v>
      </c>
      <c r="B355" s="18" t="s">
        <v>372</v>
      </c>
      <c r="C355" s="18" t="s">
        <v>469</v>
      </c>
      <c r="D355" s="19" t="s">
        <v>56</v>
      </c>
      <c r="E355" s="21" t="s">
        <v>505</v>
      </c>
      <c r="F355" s="23" t="s">
        <v>267</v>
      </c>
      <c r="G355" s="36" t="s">
        <v>280</v>
      </c>
      <c r="H355" s="37">
        <v>44256</v>
      </c>
      <c r="I355" s="37">
        <v>45170</v>
      </c>
      <c r="J355" s="33">
        <v>33422.03</v>
      </c>
      <c r="K355" s="56">
        <f t="shared" si="25"/>
        <v>959.21226100000001</v>
      </c>
      <c r="L355" s="38">
        <v>0</v>
      </c>
      <c r="M355" s="56">
        <f t="shared" si="26"/>
        <v>1016.029712</v>
      </c>
      <c r="N355" s="38">
        <v>3025</v>
      </c>
      <c r="O355" s="56">
        <f t="shared" si="23"/>
        <v>28421.788026999999</v>
      </c>
      <c r="P355"/>
      <c r="Q355"/>
      <c r="R355"/>
      <c r="S355"/>
    </row>
    <row r="356" spans="1:19" s="16" customFormat="1" x14ac:dyDescent="0.25">
      <c r="A356" s="25">
        <v>348</v>
      </c>
      <c r="B356" s="18" t="s">
        <v>373</v>
      </c>
      <c r="C356" s="18" t="s">
        <v>470</v>
      </c>
      <c r="D356" s="19" t="s">
        <v>56</v>
      </c>
      <c r="E356" s="21" t="s">
        <v>505</v>
      </c>
      <c r="F356" s="23" t="s">
        <v>267</v>
      </c>
      <c r="G356" s="36" t="s">
        <v>280</v>
      </c>
      <c r="H356" s="37">
        <v>44256</v>
      </c>
      <c r="I356" s="37">
        <v>45170</v>
      </c>
      <c r="J356" s="33">
        <v>33422.03</v>
      </c>
      <c r="K356" s="56">
        <f t="shared" si="25"/>
        <v>959.21226100000001</v>
      </c>
      <c r="L356" s="38">
        <v>0</v>
      </c>
      <c r="M356" s="56">
        <f t="shared" si="26"/>
        <v>1016.029712</v>
      </c>
      <c r="N356" s="38">
        <v>14050.36</v>
      </c>
      <c r="O356" s="56">
        <f t="shared" si="23"/>
        <v>17396.428026999998</v>
      </c>
      <c r="P356"/>
      <c r="Q356"/>
      <c r="R356"/>
      <c r="S356"/>
    </row>
    <row r="357" spans="1:19" s="16" customFormat="1" x14ac:dyDescent="0.25">
      <c r="A357" s="25">
        <v>349</v>
      </c>
      <c r="B357" s="18" t="s">
        <v>371</v>
      </c>
      <c r="C357" s="18" t="s">
        <v>468</v>
      </c>
      <c r="D357" s="19" t="s">
        <v>56</v>
      </c>
      <c r="E357" s="21" t="s">
        <v>531</v>
      </c>
      <c r="F357" s="23" t="s">
        <v>267</v>
      </c>
      <c r="G357" s="36" t="s">
        <v>280</v>
      </c>
      <c r="H357" s="37">
        <v>44256</v>
      </c>
      <c r="I357" s="37">
        <v>45170</v>
      </c>
      <c r="J357" s="22">
        <v>33422.03</v>
      </c>
      <c r="K357" s="56">
        <f t="shared" si="25"/>
        <v>959.21226100000001</v>
      </c>
      <c r="L357" s="38">
        <v>14496.98</v>
      </c>
      <c r="M357" s="56">
        <f t="shared" si="26"/>
        <v>1016.029712</v>
      </c>
      <c r="N357" s="38">
        <v>0</v>
      </c>
      <c r="O357" s="56">
        <f t="shared" si="23"/>
        <v>16949.808026999999</v>
      </c>
      <c r="P357"/>
      <c r="Q357"/>
      <c r="R357"/>
      <c r="S357"/>
    </row>
    <row r="358" spans="1:19" s="16" customFormat="1" x14ac:dyDescent="0.25">
      <c r="A358" s="25">
        <v>350</v>
      </c>
      <c r="B358" s="55" t="s">
        <v>1187</v>
      </c>
      <c r="C358" s="55" t="s">
        <v>1186</v>
      </c>
      <c r="D358" s="25" t="s">
        <v>56</v>
      </c>
      <c r="E358" s="28" t="s">
        <v>533</v>
      </c>
      <c r="F358" s="28" t="s">
        <v>267</v>
      </c>
      <c r="G358" s="25" t="s">
        <v>555</v>
      </c>
      <c r="H358" s="37">
        <v>45261</v>
      </c>
      <c r="I358" s="25" t="s">
        <v>556</v>
      </c>
      <c r="J358" s="38">
        <v>33422.03</v>
      </c>
      <c r="K358" s="59">
        <f t="shared" si="25"/>
        <v>959.21226100000001</v>
      </c>
      <c r="L358" s="38"/>
      <c r="M358" s="38">
        <f t="shared" si="26"/>
        <v>1016.029712</v>
      </c>
      <c r="N358" s="38"/>
      <c r="O358" s="38">
        <f t="shared" si="23"/>
        <v>31446.788026999999</v>
      </c>
      <c r="P358"/>
      <c r="Q358"/>
      <c r="R358"/>
      <c r="S358"/>
    </row>
    <row r="359" spans="1:19" s="16" customFormat="1" x14ac:dyDescent="0.25">
      <c r="A359" s="25">
        <v>351</v>
      </c>
      <c r="B359" s="18" t="s">
        <v>376</v>
      </c>
      <c r="C359" s="18" t="s">
        <v>473</v>
      </c>
      <c r="D359" s="19" t="s">
        <v>56</v>
      </c>
      <c r="E359" s="24" t="s">
        <v>533</v>
      </c>
      <c r="F359" s="23" t="s">
        <v>267</v>
      </c>
      <c r="G359" s="36" t="s">
        <v>280</v>
      </c>
      <c r="H359" s="37">
        <v>44927</v>
      </c>
      <c r="I359" s="37">
        <v>45108</v>
      </c>
      <c r="J359" s="33">
        <v>33422.03</v>
      </c>
      <c r="K359" s="56">
        <f t="shared" si="25"/>
        <v>959.21226100000001</v>
      </c>
      <c r="L359" s="38">
        <v>0</v>
      </c>
      <c r="M359" s="56">
        <f t="shared" si="26"/>
        <v>1016.029712</v>
      </c>
      <c r="N359" s="38"/>
      <c r="O359" s="56">
        <f t="shared" si="23"/>
        <v>31446.788026999999</v>
      </c>
      <c r="P359"/>
      <c r="Q359"/>
      <c r="R359"/>
      <c r="S359"/>
    </row>
    <row r="360" spans="1:19" s="16" customFormat="1" x14ac:dyDescent="0.25">
      <c r="A360" s="25">
        <v>352</v>
      </c>
      <c r="B360" s="55" t="s">
        <v>1185</v>
      </c>
      <c r="C360" s="55" t="s">
        <v>1184</v>
      </c>
      <c r="D360" s="25" t="s">
        <v>56</v>
      </c>
      <c r="E360" s="28" t="s">
        <v>1086</v>
      </c>
      <c r="F360" s="28" t="s">
        <v>267</v>
      </c>
      <c r="G360" s="25" t="s">
        <v>555</v>
      </c>
      <c r="H360" s="37">
        <v>39539</v>
      </c>
      <c r="I360" s="25" t="s">
        <v>556</v>
      </c>
      <c r="J360" s="38">
        <v>33422.03</v>
      </c>
      <c r="K360" s="59">
        <f t="shared" si="25"/>
        <v>959.21226100000001</v>
      </c>
      <c r="L360" s="38">
        <v>0</v>
      </c>
      <c r="M360" s="38">
        <f t="shared" si="26"/>
        <v>1016.029712</v>
      </c>
      <c r="N360" s="38">
        <v>400</v>
      </c>
      <c r="O360" s="38">
        <f t="shared" si="23"/>
        <v>31046.788026999999</v>
      </c>
      <c r="P360"/>
      <c r="Q360"/>
      <c r="R360"/>
      <c r="S360"/>
    </row>
    <row r="361" spans="1:19" s="16" customFormat="1" x14ac:dyDescent="0.25">
      <c r="A361" s="25">
        <v>353</v>
      </c>
      <c r="B361" s="55" t="s">
        <v>1183</v>
      </c>
      <c r="C361" s="55" t="s">
        <v>1182</v>
      </c>
      <c r="D361" s="25" t="s">
        <v>56</v>
      </c>
      <c r="E361" s="28" t="s">
        <v>1086</v>
      </c>
      <c r="F361" s="28" t="s">
        <v>267</v>
      </c>
      <c r="G361" s="25" t="s">
        <v>555</v>
      </c>
      <c r="H361" s="37">
        <v>39539</v>
      </c>
      <c r="I361" s="25" t="s">
        <v>556</v>
      </c>
      <c r="J361" s="38">
        <v>33422.03</v>
      </c>
      <c r="K361" s="59">
        <f t="shared" si="25"/>
        <v>959.21226100000001</v>
      </c>
      <c r="L361" s="38">
        <v>0</v>
      </c>
      <c r="M361" s="38">
        <f t="shared" si="26"/>
        <v>1016.029712</v>
      </c>
      <c r="N361" s="38">
        <v>19041.169999999998</v>
      </c>
      <c r="O361" s="38">
        <f t="shared" si="23"/>
        <v>12405.618027</v>
      </c>
      <c r="P361"/>
      <c r="Q361"/>
      <c r="R361"/>
      <c r="S361"/>
    </row>
    <row r="362" spans="1:19" s="16" customFormat="1" x14ac:dyDescent="0.25">
      <c r="A362" s="25">
        <v>354</v>
      </c>
      <c r="B362" s="55" t="s">
        <v>1181</v>
      </c>
      <c r="C362" s="55" t="s">
        <v>1180</v>
      </c>
      <c r="D362" s="25" t="s">
        <v>56</v>
      </c>
      <c r="E362" s="28" t="s">
        <v>1086</v>
      </c>
      <c r="F362" s="28" t="s">
        <v>267</v>
      </c>
      <c r="G362" s="25" t="s">
        <v>555</v>
      </c>
      <c r="H362" s="37">
        <v>39539</v>
      </c>
      <c r="I362" s="25" t="s">
        <v>556</v>
      </c>
      <c r="J362" s="38">
        <v>33422.03</v>
      </c>
      <c r="K362" s="59">
        <f t="shared" si="25"/>
        <v>959.21226100000001</v>
      </c>
      <c r="L362" s="38">
        <v>0</v>
      </c>
      <c r="M362" s="38">
        <f t="shared" si="26"/>
        <v>1016.029712</v>
      </c>
      <c r="N362" s="38">
        <v>1987.45</v>
      </c>
      <c r="O362" s="38">
        <f t="shared" si="23"/>
        <v>29459.338026999998</v>
      </c>
      <c r="P362"/>
      <c r="Q362"/>
      <c r="R362"/>
      <c r="S362"/>
    </row>
    <row r="363" spans="1:19" s="16" customFormat="1" x14ac:dyDescent="0.25">
      <c r="A363" s="25">
        <v>355</v>
      </c>
      <c r="B363" s="55" t="s">
        <v>1147</v>
      </c>
      <c r="C363" s="55" t="s">
        <v>1179</v>
      </c>
      <c r="D363" s="25" t="s">
        <v>56</v>
      </c>
      <c r="E363" s="28" t="s">
        <v>1086</v>
      </c>
      <c r="F363" s="28" t="s">
        <v>267</v>
      </c>
      <c r="G363" s="25" t="s">
        <v>555</v>
      </c>
      <c r="H363" s="37">
        <v>39878</v>
      </c>
      <c r="I363" s="25" t="s">
        <v>556</v>
      </c>
      <c r="J363" s="38">
        <v>33422.03</v>
      </c>
      <c r="K363" s="59">
        <f t="shared" si="25"/>
        <v>959.21226100000001</v>
      </c>
      <c r="L363" s="38">
        <v>0</v>
      </c>
      <c r="M363" s="38">
        <f t="shared" si="26"/>
        <v>1016.029712</v>
      </c>
      <c r="N363" s="38">
        <v>24168.05</v>
      </c>
      <c r="O363" s="38">
        <f t="shared" si="23"/>
        <v>7278.7380269999994</v>
      </c>
      <c r="P363"/>
      <c r="Q363"/>
      <c r="R363"/>
      <c r="S363"/>
    </row>
    <row r="364" spans="1:19" s="16" customFormat="1" x14ac:dyDescent="0.25">
      <c r="A364" s="25">
        <v>356</v>
      </c>
      <c r="B364" s="55" t="s">
        <v>1178</v>
      </c>
      <c r="C364" s="55" t="s">
        <v>1177</v>
      </c>
      <c r="D364" s="25" t="s">
        <v>56</v>
      </c>
      <c r="E364" s="28" t="s">
        <v>1086</v>
      </c>
      <c r="F364" s="28" t="s">
        <v>267</v>
      </c>
      <c r="G364" s="25" t="s">
        <v>555</v>
      </c>
      <c r="H364" s="37">
        <v>39878</v>
      </c>
      <c r="I364" s="25" t="s">
        <v>556</v>
      </c>
      <c r="J364" s="38">
        <v>33422.03</v>
      </c>
      <c r="K364" s="59">
        <f t="shared" si="25"/>
        <v>959.21226100000001</v>
      </c>
      <c r="L364" s="38">
        <v>0</v>
      </c>
      <c r="M364" s="38">
        <f t="shared" si="26"/>
        <v>1016.029712</v>
      </c>
      <c r="N364" s="38">
        <v>1025</v>
      </c>
      <c r="O364" s="38">
        <f t="shared" si="23"/>
        <v>30421.788026999999</v>
      </c>
      <c r="P364"/>
      <c r="Q364"/>
      <c r="R364"/>
      <c r="S364"/>
    </row>
    <row r="365" spans="1:19" s="16" customFormat="1" x14ac:dyDescent="0.25">
      <c r="A365" s="25">
        <v>357</v>
      </c>
      <c r="B365" s="55" t="s">
        <v>1176</v>
      </c>
      <c r="C365" s="55" t="s">
        <v>1175</v>
      </c>
      <c r="D365" s="25" t="s">
        <v>55</v>
      </c>
      <c r="E365" s="28" t="s">
        <v>1086</v>
      </c>
      <c r="F365" s="28" t="s">
        <v>267</v>
      </c>
      <c r="G365" s="25" t="s">
        <v>555</v>
      </c>
      <c r="H365" s="37">
        <v>39878</v>
      </c>
      <c r="I365" s="25" t="s">
        <v>556</v>
      </c>
      <c r="J365" s="38">
        <v>33422.03</v>
      </c>
      <c r="K365" s="59">
        <f t="shared" si="25"/>
        <v>959.21226100000001</v>
      </c>
      <c r="L365" s="38">
        <v>0</v>
      </c>
      <c r="M365" s="38">
        <f t="shared" si="26"/>
        <v>1016.029712</v>
      </c>
      <c r="N365" s="38">
        <v>0</v>
      </c>
      <c r="O365" s="38">
        <f t="shared" si="23"/>
        <v>31446.788026999999</v>
      </c>
      <c r="P365"/>
      <c r="Q365"/>
      <c r="R365"/>
      <c r="S365"/>
    </row>
    <row r="366" spans="1:19" s="16" customFormat="1" x14ac:dyDescent="0.25">
      <c r="A366" s="25">
        <v>358</v>
      </c>
      <c r="B366" s="55" t="s">
        <v>1174</v>
      </c>
      <c r="C366" s="55" t="s">
        <v>1173</v>
      </c>
      <c r="D366" s="25" t="s">
        <v>56</v>
      </c>
      <c r="E366" s="28" t="s">
        <v>1086</v>
      </c>
      <c r="F366" s="28" t="s">
        <v>267</v>
      </c>
      <c r="G366" s="25" t="s">
        <v>555</v>
      </c>
      <c r="H366" s="37">
        <v>39600</v>
      </c>
      <c r="I366" s="25" t="s">
        <v>556</v>
      </c>
      <c r="J366" s="38">
        <v>33422.03</v>
      </c>
      <c r="K366" s="59">
        <f t="shared" si="25"/>
        <v>959.21226100000001</v>
      </c>
      <c r="L366" s="38">
        <v>0</v>
      </c>
      <c r="M366" s="38">
        <f t="shared" si="26"/>
        <v>1016.029712</v>
      </c>
      <c r="N366" s="38">
        <v>18864.080000000002</v>
      </c>
      <c r="O366" s="38">
        <f t="shared" si="23"/>
        <v>12582.708026999997</v>
      </c>
      <c r="P366"/>
      <c r="Q366"/>
      <c r="R366"/>
      <c r="S366"/>
    </row>
    <row r="367" spans="1:19" s="16" customFormat="1" x14ac:dyDescent="0.25">
      <c r="A367" s="25">
        <v>359</v>
      </c>
      <c r="B367" s="55" t="s">
        <v>761</v>
      </c>
      <c r="C367" s="55" t="s">
        <v>1172</v>
      </c>
      <c r="D367" s="25" t="s">
        <v>56</v>
      </c>
      <c r="E367" s="28" t="s">
        <v>1086</v>
      </c>
      <c r="F367" s="28" t="s">
        <v>267</v>
      </c>
      <c r="G367" s="25" t="s">
        <v>555</v>
      </c>
      <c r="H367" s="37">
        <v>40491</v>
      </c>
      <c r="I367" s="25" t="s">
        <v>556</v>
      </c>
      <c r="J367" s="38">
        <v>33422.03</v>
      </c>
      <c r="K367" s="59">
        <f t="shared" si="25"/>
        <v>959.21226100000001</v>
      </c>
      <c r="L367" s="38">
        <v>0</v>
      </c>
      <c r="M367" s="38">
        <f t="shared" si="26"/>
        <v>1016.029712</v>
      </c>
      <c r="N367" s="38">
        <v>0</v>
      </c>
      <c r="O367" s="38">
        <f t="shared" si="23"/>
        <v>31446.788026999999</v>
      </c>
      <c r="P367"/>
      <c r="Q367"/>
      <c r="R367"/>
      <c r="S367"/>
    </row>
    <row r="368" spans="1:19" s="16" customFormat="1" x14ac:dyDescent="0.25">
      <c r="A368" s="25">
        <v>360</v>
      </c>
      <c r="B368" s="55" t="s">
        <v>1171</v>
      </c>
      <c r="C368" s="55" t="s">
        <v>1170</v>
      </c>
      <c r="D368" s="25" t="s">
        <v>56</v>
      </c>
      <c r="E368" s="28" t="s">
        <v>1086</v>
      </c>
      <c r="F368" s="28" t="s">
        <v>267</v>
      </c>
      <c r="G368" s="25" t="s">
        <v>555</v>
      </c>
      <c r="H368" s="37">
        <v>39539</v>
      </c>
      <c r="I368" s="25" t="s">
        <v>556</v>
      </c>
      <c r="J368" s="38">
        <v>33422.03</v>
      </c>
      <c r="K368" s="59">
        <f t="shared" ref="K368:K399" si="27">+J368*2.87%</f>
        <v>959.21226100000001</v>
      </c>
      <c r="L368" s="38">
        <v>0</v>
      </c>
      <c r="M368" s="38">
        <f t="shared" si="26"/>
        <v>1016.029712</v>
      </c>
      <c r="N368" s="38">
        <v>11235.23</v>
      </c>
      <c r="O368" s="38">
        <f t="shared" si="23"/>
        <v>20211.558026999999</v>
      </c>
      <c r="P368"/>
      <c r="Q368"/>
      <c r="R368"/>
      <c r="S368"/>
    </row>
    <row r="369" spans="1:19" s="16" customFormat="1" x14ac:dyDescent="0.25">
      <c r="A369" s="25">
        <v>361</v>
      </c>
      <c r="B369" s="55" t="s">
        <v>1169</v>
      </c>
      <c r="C369" s="55" t="s">
        <v>1168</v>
      </c>
      <c r="D369" s="25" t="s">
        <v>56</v>
      </c>
      <c r="E369" s="28" t="s">
        <v>1086</v>
      </c>
      <c r="F369" s="28" t="s">
        <v>267</v>
      </c>
      <c r="G369" s="25" t="s">
        <v>555</v>
      </c>
      <c r="H369" s="37">
        <v>39539</v>
      </c>
      <c r="I369" s="25" t="s">
        <v>556</v>
      </c>
      <c r="J369" s="38">
        <v>33422.03</v>
      </c>
      <c r="K369" s="59">
        <f t="shared" si="27"/>
        <v>959.21226100000001</v>
      </c>
      <c r="L369" s="38">
        <v>0</v>
      </c>
      <c r="M369" s="38">
        <f t="shared" si="26"/>
        <v>1016.029712</v>
      </c>
      <c r="N369" s="38">
        <v>6962.05</v>
      </c>
      <c r="O369" s="38">
        <f t="shared" si="23"/>
        <v>24484.738026999999</v>
      </c>
      <c r="P369"/>
      <c r="Q369"/>
      <c r="R369"/>
      <c r="S369"/>
    </row>
    <row r="370" spans="1:19" s="16" customFormat="1" x14ac:dyDescent="0.25">
      <c r="A370" s="25">
        <v>362</v>
      </c>
      <c r="B370" s="55" t="s">
        <v>1167</v>
      </c>
      <c r="C370" s="55" t="s">
        <v>1166</v>
      </c>
      <c r="D370" s="25" t="s">
        <v>56</v>
      </c>
      <c r="E370" s="28" t="s">
        <v>1086</v>
      </c>
      <c r="F370" s="28" t="s">
        <v>267</v>
      </c>
      <c r="G370" s="25" t="s">
        <v>555</v>
      </c>
      <c r="H370" s="37">
        <v>39539</v>
      </c>
      <c r="I370" s="25" t="s">
        <v>556</v>
      </c>
      <c r="J370" s="38">
        <v>33422.03</v>
      </c>
      <c r="K370" s="59">
        <f t="shared" si="27"/>
        <v>959.21226100000001</v>
      </c>
      <c r="L370" s="38">
        <v>0</v>
      </c>
      <c r="M370" s="38">
        <f t="shared" si="26"/>
        <v>1016.029712</v>
      </c>
      <c r="N370" s="38">
        <v>400</v>
      </c>
      <c r="O370" s="38">
        <f t="shared" si="23"/>
        <v>31046.788026999999</v>
      </c>
      <c r="P370"/>
      <c r="Q370"/>
      <c r="R370"/>
      <c r="S370"/>
    </row>
    <row r="371" spans="1:19" s="16" customFormat="1" x14ac:dyDescent="0.25">
      <c r="A371" s="25">
        <v>363</v>
      </c>
      <c r="B371" s="55" t="s">
        <v>1165</v>
      </c>
      <c r="C371" s="55" t="s">
        <v>1164</v>
      </c>
      <c r="D371" s="25" t="s">
        <v>56</v>
      </c>
      <c r="E371" s="28" t="s">
        <v>1086</v>
      </c>
      <c r="F371" s="28" t="s">
        <v>267</v>
      </c>
      <c r="G371" s="25" t="s">
        <v>555</v>
      </c>
      <c r="H371" s="37">
        <v>39672</v>
      </c>
      <c r="I371" s="25" t="s">
        <v>556</v>
      </c>
      <c r="J371" s="38">
        <v>33422.03</v>
      </c>
      <c r="K371" s="59">
        <f t="shared" si="27"/>
        <v>959.21226100000001</v>
      </c>
      <c r="L371" s="38">
        <v>0</v>
      </c>
      <c r="M371" s="38">
        <f t="shared" si="26"/>
        <v>1016.029712</v>
      </c>
      <c r="N371" s="38">
        <v>11003.86</v>
      </c>
      <c r="O371" s="38">
        <f t="shared" si="23"/>
        <v>20442.928026999998</v>
      </c>
      <c r="P371"/>
      <c r="Q371"/>
      <c r="R371"/>
      <c r="S371"/>
    </row>
    <row r="372" spans="1:19" s="16" customFormat="1" x14ac:dyDescent="0.25">
      <c r="A372" s="25">
        <v>364</v>
      </c>
      <c r="B372" s="55" t="s">
        <v>1163</v>
      </c>
      <c r="C372" s="55" t="s">
        <v>1162</v>
      </c>
      <c r="D372" s="25" t="s">
        <v>56</v>
      </c>
      <c r="E372" s="28" t="s">
        <v>1086</v>
      </c>
      <c r="F372" s="28" t="s">
        <v>267</v>
      </c>
      <c r="G372" s="25" t="s">
        <v>555</v>
      </c>
      <c r="H372" s="37">
        <v>39692</v>
      </c>
      <c r="I372" s="25" t="s">
        <v>556</v>
      </c>
      <c r="J372" s="38">
        <v>33422.03</v>
      </c>
      <c r="K372" s="59">
        <f t="shared" si="27"/>
        <v>959.21226100000001</v>
      </c>
      <c r="L372" s="38">
        <v>0</v>
      </c>
      <c r="M372" s="38">
        <f t="shared" ref="M372:M403" si="28">+J372*3.04%</f>
        <v>1016.029712</v>
      </c>
      <c r="N372" s="38">
        <v>17321.23</v>
      </c>
      <c r="O372" s="38">
        <f t="shared" si="23"/>
        <v>14125.558026999999</v>
      </c>
      <c r="P372"/>
      <c r="Q372"/>
      <c r="R372"/>
      <c r="S372"/>
    </row>
    <row r="373" spans="1:19" s="16" customFormat="1" x14ac:dyDescent="0.25">
      <c r="A373" s="25">
        <v>365</v>
      </c>
      <c r="B373" s="55" t="s">
        <v>1161</v>
      </c>
      <c r="C373" s="55" t="s">
        <v>1160</v>
      </c>
      <c r="D373" s="25" t="s">
        <v>56</v>
      </c>
      <c r="E373" s="28" t="s">
        <v>1086</v>
      </c>
      <c r="F373" s="28" t="s">
        <v>267</v>
      </c>
      <c r="G373" s="25" t="s">
        <v>555</v>
      </c>
      <c r="H373" s="37">
        <v>39845</v>
      </c>
      <c r="I373" s="25" t="s">
        <v>556</v>
      </c>
      <c r="J373" s="38">
        <v>33422.03</v>
      </c>
      <c r="K373" s="59">
        <f t="shared" si="27"/>
        <v>959.21226100000001</v>
      </c>
      <c r="L373" s="38">
        <v>0</v>
      </c>
      <c r="M373" s="38">
        <f t="shared" si="28"/>
        <v>1016.029712</v>
      </c>
      <c r="N373" s="38">
        <v>0</v>
      </c>
      <c r="O373" s="38">
        <f t="shared" si="23"/>
        <v>31446.788026999999</v>
      </c>
      <c r="P373"/>
      <c r="Q373"/>
      <c r="R373"/>
      <c r="S373"/>
    </row>
    <row r="374" spans="1:19" s="16" customFormat="1" x14ac:dyDescent="0.25">
      <c r="A374" s="25">
        <v>366</v>
      </c>
      <c r="B374" s="55" t="s">
        <v>1159</v>
      </c>
      <c r="C374" s="55" t="s">
        <v>1158</v>
      </c>
      <c r="D374" s="25" t="s">
        <v>56</v>
      </c>
      <c r="E374" s="28" t="s">
        <v>1086</v>
      </c>
      <c r="F374" s="28" t="s">
        <v>267</v>
      </c>
      <c r="G374" s="25" t="s">
        <v>555</v>
      </c>
      <c r="H374" s="37">
        <v>39845</v>
      </c>
      <c r="I374" s="25" t="s">
        <v>556</v>
      </c>
      <c r="J374" s="38">
        <v>33422.03</v>
      </c>
      <c r="K374" s="59">
        <f t="shared" si="27"/>
        <v>959.21226100000001</v>
      </c>
      <c r="L374" s="38">
        <v>0</v>
      </c>
      <c r="M374" s="38">
        <f t="shared" si="28"/>
        <v>1016.029712</v>
      </c>
      <c r="N374" s="38">
        <v>2125</v>
      </c>
      <c r="O374" s="38">
        <f t="shared" si="23"/>
        <v>29321.788026999999</v>
      </c>
      <c r="P374"/>
      <c r="Q374"/>
      <c r="R374"/>
      <c r="S374"/>
    </row>
    <row r="375" spans="1:19" s="16" customFormat="1" x14ac:dyDescent="0.25">
      <c r="A375" s="25">
        <v>367</v>
      </c>
      <c r="B375" s="55" t="s">
        <v>1157</v>
      </c>
      <c r="C375" s="55" t="s">
        <v>1156</v>
      </c>
      <c r="D375" s="25" t="s">
        <v>56</v>
      </c>
      <c r="E375" s="28" t="s">
        <v>1086</v>
      </c>
      <c r="F375" s="28" t="s">
        <v>267</v>
      </c>
      <c r="G375" s="25" t="s">
        <v>555</v>
      </c>
      <c r="H375" s="37">
        <v>39878</v>
      </c>
      <c r="I375" s="25" t="s">
        <v>556</v>
      </c>
      <c r="J375" s="38">
        <v>33422.03</v>
      </c>
      <c r="K375" s="59">
        <f t="shared" si="27"/>
        <v>959.21226100000001</v>
      </c>
      <c r="L375" s="38">
        <v>0</v>
      </c>
      <c r="M375" s="38">
        <f t="shared" si="28"/>
        <v>1016.029712</v>
      </c>
      <c r="N375" s="38">
        <v>0</v>
      </c>
      <c r="O375" s="38">
        <f t="shared" si="23"/>
        <v>31446.788026999999</v>
      </c>
      <c r="P375"/>
      <c r="Q375"/>
      <c r="R375"/>
      <c r="S375"/>
    </row>
    <row r="376" spans="1:19" s="16" customFormat="1" x14ac:dyDescent="0.25">
      <c r="A376" s="25">
        <v>368</v>
      </c>
      <c r="B376" s="55" t="s">
        <v>1155</v>
      </c>
      <c r="C376" s="55" t="s">
        <v>1154</v>
      </c>
      <c r="D376" s="25" t="s">
        <v>56</v>
      </c>
      <c r="E376" s="28" t="s">
        <v>1086</v>
      </c>
      <c r="F376" s="28" t="s">
        <v>267</v>
      </c>
      <c r="G376" s="25" t="s">
        <v>555</v>
      </c>
      <c r="H376" s="37">
        <v>40040</v>
      </c>
      <c r="I376" s="25" t="s">
        <v>556</v>
      </c>
      <c r="J376" s="38">
        <v>33422.03</v>
      </c>
      <c r="K376" s="59">
        <f t="shared" si="27"/>
        <v>959.21226100000001</v>
      </c>
      <c r="L376" s="38">
        <v>0</v>
      </c>
      <c r="M376" s="38">
        <f t="shared" si="28"/>
        <v>1016.029712</v>
      </c>
      <c r="N376" s="38">
        <v>4525</v>
      </c>
      <c r="O376" s="38">
        <f t="shared" si="23"/>
        <v>26921.788026999999</v>
      </c>
      <c r="P376"/>
      <c r="Q376"/>
      <c r="R376"/>
      <c r="S376"/>
    </row>
    <row r="377" spans="1:19" s="16" customFormat="1" x14ac:dyDescent="0.25">
      <c r="A377" s="25">
        <v>369</v>
      </c>
      <c r="B377" s="55" t="s">
        <v>1153</v>
      </c>
      <c r="C377" s="55" t="s">
        <v>1152</v>
      </c>
      <c r="D377" s="25" t="s">
        <v>56</v>
      </c>
      <c r="E377" s="28" t="s">
        <v>1086</v>
      </c>
      <c r="F377" s="28" t="s">
        <v>267</v>
      </c>
      <c r="G377" s="25" t="s">
        <v>555</v>
      </c>
      <c r="H377" s="37">
        <v>40410</v>
      </c>
      <c r="I377" s="25" t="s">
        <v>556</v>
      </c>
      <c r="J377" s="38">
        <v>33422.03</v>
      </c>
      <c r="K377" s="59">
        <f t="shared" si="27"/>
        <v>959.21226100000001</v>
      </c>
      <c r="L377" s="38">
        <v>0</v>
      </c>
      <c r="M377" s="38">
        <f t="shared" si="28"/>
        <v>1016.029712</v>
      </c>
      <c r="N377" s="38">
        <v>3554.9</v>
      </c>
      <c r="O377" s="38">
        <f t="shared" si="23"/>
        <v>27891.888026999997</v>
      </c>
      <c r="P377"/>
      <c r="Q377"/>
      <c r="R377"/>
      <c r="S377"/>
    </row>
    <row r="378" spans="1:19" s="16" customFormat="1" x14ac:dyDescent="0.25">
      <c r="A378" s="25">
        <v>370</v>
      </c>
      <c r="B378" s="55" t="s">
        <v>1151</v>
      </c>
      <c r="C378" s="55" t="s">
        <v>1150</v>
      </c>
      <c r="D378" s="25" t="s">
        <v>56</v>
      </c>
      <c r="E378" s="28" t="s">
        <v>1086</v>
      </c>
      <c r="F378" s="28" t="s">
        <v>267</v>
      </c>
      <c r="G378" s="25" t="s">
        <v>555</v>
      </c>
      <c r="H378" s="37">
        <v>40575</v>
      </c>
      <c r="I378" s="25" t="s">
        <v>556</v>
      </c>
      <c r="J378" s="38">
        <v>33422.03</v>
      </c>
      <c r="K378" s="59">
        <f t="shared" si="27"/>
        <v>959.21226100000001</v>
      </c>
      <c r="L378" s="38">
        <v>0</v>
      </c>
      <c r="M378" s="38">
        <f t="shared" si="28"/>
        <v>1016.029712</v>
      </c>
      <c r="N378" s="38">
        <v>26386.44</v>
      </c>
      <c r="O378" s="38">
        <f t="shared" si="23"/>
        <v>5060.348027</v>
      </c>
      <c r="P378"/>
      <c r="Q378"/>
      <c r="R378"/>
      <c r="S378"/>
    </row>
    <row r="379" spans="1:19" s="16" customFormat="1" x14ac:dyDescent="0.25">
      <c r="A379" s="25">
        <v>371</v>
      </c>
      <c r="B379" s="55" t="s">
        <v>1149</v>
      </c>
      <c r="C379" s="55" t="s">
        <v>1148</v>
      </c>
      <c r="D379" s="25" t="s">
        <v>56</v>
      </c>
      <c r="E379" s="28" t="s">
        <v>1086</v>
      </c>
      <c r="F379" s="28" t="s">
        <v>267</v>
      </c>
      <c r="G379" s="25" t="s">
        <v>555</v>
      </c>
      <c r="H379" s="37">
        <v>39539</v>
      </c>
      <c r="I379" s="25" t="s">
        <v>556</v>
      </c>
      <c r="J379" s="38">
        <v>33422.03</v>
      </c>
      <c r="K379" s="59">
        <f t="shared" si="27"/>
        <v>959.21226100000001</v>
      </c>
      <c r="L379" s="38">
        <v>0</v>
      </c>
      <c r="M379" s="38">
        <f t="shared" si="28"/>
        <v>1016.029712</v>
      </c>
      <c r="N379" s="38">
        <v>1977.45</v>
      </c>
      <c r="O379" s="38">
        <f t="shared" si="23"/>
        <v>29469.338026999998</v>
      </c>
      <c r="P379"/>
      <c r="Q379"/>
      <c r="R379"/>
      <c r="S379"/>
    </row>
    <row r="380" spans="1:19" s="16" customFormat="1" x14ac:dyDescent="0.25">
      <c r="A380" s="25">
        <v>372</v>
      </c>
      <c r="B380" s="55" t="s">
        <v>1147</v>
      </c>
      <c r="C380" s="55" t="s">
        <v>1146</v>
      </c>
      <c r="D380" s="25" t="s">
        <v>56</v>
      </c>
      <c r="E380" s="28" t="s">
        <v>1086</v>
      </c>
      <c r="F380" s="28" t="s">
        <v>267</v>
      </c>
      <c r="G380" s="25" t="s">
        <v>555</v>
      </c>
      <c r="H380" s="37">
        <v>39539</v>
      </c>
      <c r="I380" s="25" t="s">
        <v>556</v>
      </c>
      <c r="J380" s="38">
        <v>33422.03</v>
      </c>
      <c r="K380" s="59">
        <f t="shared" si="27"/>
        <v>959.21226100000001</v>
      </c>
      <c r="L380" s="38">
        <v>0</v>
      </c>
      <c r="M380" s="38">
        <f t="shared" si="28"/>
        <v>1016.029712</v>
      </c>
      <c r="N380" s="38">
        <v>1500</v>
      </c>
      <c r="O380" s="38">
        <f t="shared" si="23"/>
        <v>29946.788026999999</v>
      </c>
      <c r="P380"/>
      <c r="Q380"/>
      <c r="R380"/>
      <c r="S380"/>
    </row>
    <row r="381" spans="1:19" s="16" customFormat="1" x14ac:dyDescent="0.25">
      <c r="A381" s="25">
        <v>373</v>
      </c>
      <c r="B381" s="55" t="s">
        <v>1145</v>
      </c>
      <c r="C381" s="55" t="s">
        <v>1144</v>
      </c>
      <c r="D381" s="25" t="s">
        <v>56</v>
      </c>
      <c r="E381" s="28" t="s">
        <v>1086</v>
      </c>
      <c r="F381" s="28" t="s">
        <v>267</v>
      </c>
      <c r="G381" s="25" t="s">
        <v>555</v>
      </c>
      <c r="H381" s="37">
        <v>39539</v>
      </c>
      <c r="I381" s="25" t="s">
        <v>556</v>
      </c>
      <c r="J381" s="38">
        <v>33422.03</v>
      </c>
      <c r="K381" s="59">
        <f t="shared" si="27"/>
        <v>959.21226100000001</v>
      </c>
      <c r="L381" s="38">
        <v>0</v>
      </c>
      <c r="M381" s="38">
        <f t="shared" si="28"/>
        <v>1016.029712</v>
      </c>
      <c r="N381" s="38">
        <v>23869.69</v>
      </c>
      <c r="O381" s="38">
        <f t="shared" si="23"/>
        <v>7577.098027</v>
      </c>
      <c r="P381"/>
      <c r="Q381"/>
      <c r="R381"/>
      <c r="S381"/>
    </row>
    <row r="382" spans="1:19" s="16" customFormat="1" x14ac:dyDescent="0.25">
      <c r="A382" s="25">
        <v>374</v>
      </c>
      <c r="B382" s="55" t="s">
        <v>1143</v>
      </c>
      <c r="C382" s="55" t="s">
        <v>1142</v>
      </c>
      <c r="D382" s="25" t="s">
        <v>56</v>
      </c>
      <c r="E382" s="28" t="s">
        <v>1086</v>
      </c>
      <c r="F382" s="28" t="s">
        <v>267</v>
      </c>
      <c r="G382" s="25" t="s">
        <v>555</v>
      </c>
      <c r="H382" s="37">
        <v>40026</v>
      </c>
      <c r="I382" s="25" t="s">
        <v>556</v>
      </c>
      <c r="J382" s="38">
        <v>33422.03</v>
      </c>
      <c r="K382" s="59">
        <f t="shared" si="27"/>
        <v>959.21226100000001</v>
      </c>
      <c r="L382" s="38">
        <v>0</v>
      </c>
      <c r="M382" s="38">
        <f t="shared" si="28"/>
        <v>1016.029712</v>
      </c>
      <c r="N382" s="38">
        <v>22968</v>
      </c>
      <c r="O382" s="38">
        <f t="shared" si="23"/>
        <v>8478.7880269999987</v>
      </c>
      <c r="P382"/>
      <c r="Q382"/>
      <c r="R382"/>
      <c r="S382"/>
    </row>
    <row r="383" spans="1:19" s="16" customFormat="1" x14ac:dyDescent="0.25">
      <c r="A383" s="25">
        <v>375</v>
      </c>
      <c r="B383" s="55" t="s">
        <v>1141</v>
      </c>
      <c r="C383" s="55" t="s">
        <v>1140</v>
      </c>
      <c r="D383" s="25" t="s">
        <v>56</v>
      </c>
      <c r="E383" s="28" t="s">
        <v>1086</v>
      </c>
      <c r="F383" s="28" t="s">
        <v>267</v>
      </c>
      <c r="G383" s="25" t="s">
        <v>555</v>
      </c>
      <c r="H383" s="37">
        <v>41262</v>
      </c>
      <c r="I383" s="25" t="s">
        <v>556</v>
      </c>
      <c r="J383" s="38">
        <v>33422.03</v>
      </c>
      <c r="K383" s="59">
        <f t="shared" si="27"/>
        <v>959.21226100000001</v>
      </c>
      <c r="L383" s="38">
        <v>0</v>
      </c>
      <c r="M383" s="38">
        <f t="shared" si="28"/>
        <v>1016.029712</v>
      </c>
      <c r="N383" s="38">
        <v>4989.21</v>
      </c>
      <c r="O383" s="38">
        <f t="shared" si="23"/>
        <v>26457.578027</v>
      </c>
      <c r="P383"/>
      <c r="Q383"/>
      <c r="R383"/>
      <c r="S383"/>
    </row>
    <row r="384" spans="1:19" s="16" customFormat="1" x14ac:dyDescent="0.25">
      <c r="A384" s="25">
        <v>376</v>
      </c>
      <c r="B384" s="55" t="s">
        <v>1139</v>
      </c>
      <c r="C384" s="55" t="s">
        <v>1138</v>
      </c>
      <c r="D384" s="25" t="s">
        <v>56</v>
      </c>
      <c r="E384" s="28" t="s">
        <v>1086</v>
      </c>
      <c r="F384" s="28" t="s">
        <v>267</v>
      </c>
      <c r="G384" s="25" t="s">
        <v>555</v>
      </c>
      <c r="H384" s="37">
        <v>41488</v>
      </c>
      <c r="I384" s="25" t="s">
        <v>556</v>
      </c>
      <c r="J384" s="38">
        <v>33422.03</v>
      </c>
      <c r="K384" s="59">
        <f t="shared" si="27"/>
        <v>959.21226100000001</v>
      </c>
      <c r="L384" s="38">
        <v>0</v>
      </c>
      <c r="M384" s="38">
        <f t="shared" si="28"/>
        <v>1016.029712</v>
      </c>
      <c r="N384" s="38">
        <v>17811.62</v>
      </c>
      <c r="O384" s="38">
        <f t="shared" si="23"/>
        <v>13635.168027</v>
      </c>
      <c r="P384"/>
      <c r="Q384"/>
      <c r="R384"/>
      <c r="S384"/>
    </row>
    <row r="385" spans="1:19" s="16" customFormat="1" x14ac:dyDescent="0.25">
      <c r="A385" s="25">
        <v>377</v>
      </c>
      <c r="B385" s="55" t="s">
        <v>1137</v>
      </c>
      <c r="C385" s="55" t="s">
        <v>1136</v>
      </c>
      <c r="D385" s="25" t="s">
        <v>56</v>
      </c>
      <c r="E385" s="28" t="s">
        <v>1086</v>
      </c>
      <c r="F385" s="28" t="s">
        <v>267</v>
      </c>
      <c r="G385" s="25" t="s">
        <v>555</v>
      </c>
      <c r="H385" s="37">
        <v>41671</v>
      </c>
      <c r="I385" s="25" t="s">
        <v>556</v>
      </c>
      <c r="J385" s="38">
        <v>33422.03</v>
      </c>
      <c r="K385" s="59">
        <f t="shared" si="27"/>
        <v>959.21226100000001</v>
      </c>
      <c r="L385" s="38">
        <v>0</v>
      </c>
      <c r="M385" s="38">
        <f t="shared" si="28"/>
        <v>1016.029712</v>
      </c>
      <c r="N385" s="38">
        <v>6760.43</v>
      </c>
      <c r="O385" s="38">
        <f t="shared" si="23"/>
        <v>24686.358026999998</v>
      </c>
      <c r="P385"/>
      <c r="Q385"/>
      <c r="R385"/>
      <c r="S385"/>
    </row>
    <row r="386" spans="1:19" s="16" customFormat="1" x14ac:dyDescent="0.25">
      <c r="A386" s="25">
        <v>378</v>
      </c>
      <c r="B386" s="55" t="s">
        <v>1135</v>
      </c>
      <c r="C386" s="55" t="s">
        <v>1134</v>
      </c>
      <c r="D386" s="25" t="s">
        <v>56</v>
      </c>
      <c r="E386" s="28" t="s">
        <v>1086</v>
      </c>
      <c r="F386" s="28" t="s">
        <v>267</v>
      </c>
      <c r="G386" s="25" t="s">
        <v>555</v>
      </c>
      <c r="H386" s="43">
        <v>43010</v>
      </c>
      <c r="I386" s="25" t="s">
        <v>556</v>
      </c>
      <c r="J386" s="38">
        <v>33422.03</v>
      </c>
      <c r="K386" s="59">
        <f t="shared" si="27"/>
        <v>959.21226100000001</v>
      </c>
      <c r="L386" s="38">
        <v>0</v>
      </c>
      <c r="M386" s="38">
        <f t="shared" si="28"/>
        <v>1016.029712</v>
      </c>
      <c r="N386" s="38">
        <v>19121.599999999999</v>
      </c>
      <c r="O386" s="38">
        <f t="shared" si="23"/>
        <v>12325.188027</v>
      </c>
      <c r="P386"/>
      <c r="Q386"/>
      <c r="R386"/>
      <c r="S386"/>
    </row>
    <row r="387" spans="1:19" s="16" customFormat="1" x14ac:dyDescent="0.25">
      <c r="A387" s="25">
        <v>379</v>
      </c>
      <c r="B387" s="55" t="s">
        <v>1133</v>
      </c>
      <c r="C387" s="55" t="s">
        <v>1132</v>
      </c>
      <c r="D387" s="25" t="s">
        <v>56</v>
      </c>
      <c r="E387" s="28" t="s">
        <v>1086</v>
      </c>
      <c r="F387" s="28" t="s">
        <v>267</v>
      </c>
      <c r="G387" s="25" t="s">
        <v>555</v>
      </c>
      <c r="H387" s="43">
        <v>43283</v>
      </c>
      <c r="I387" s="25" t="s">
        <v>556</v>
      </c>
      <c r="J387" s="38">
        <v>33422.03</v>
      </c>
      <c r="K387" s="59">
        <f t="shared" si="27"/>
        <v>959.21226100000001</v>
      </c>
      <c r="L387" s="38">
        <v>0</v>
      </c>
      <c r="M387" s="38">
        <f t="shared" si="28"/>
        <v>1016.029712</v>
      </c>
      <c r="N387" s="38">
        <v>19624.25</v>
      </c>
      <c r="O387" s="38">
        <f t="shared" si="23"/>
        <v>11822.538026999999</v>
      </c>
      <c r="P387"/>
      <c r="Q387"/>
      <c r="R387"/>
      <c r="S387"/>
    </row>
    <row r="388" spans="1:19" s="16" customFormat="1" x14ac:dyDescent="0.25">
      <c r="A388" s="25">
        <v>380</v>
      </c>
      <c r="B388" s="55" t="s">
        <v>1131</v>
      </c>
      <c r="C388" s="55" t="s">
        <v>1130</v>
      </c>
      <c r="D388" s="25" t="s">
        <v>56</v>
      </c>
      <c r="E388" s="28" t="s">
        <v>1086</v>
      </c>
      <c r="F388" s="28" t="s">
        <v>267</v>
      </c>
      <c r="G388" s="25" t="s">
        <v>555</v>
      </c>
      <c r="H388" s="43">
        <v>43283</v>
      </c>
      <c r="I388" s="25" t="s">
        <v>556</v>
      </c>
      <c r="J388" s="38">
        <v>33422.03</v>
      </c>
      <c r="K388" s="59">
        <f t="shared" si="27"/>
        <v>959.21226100000001</v>
      </c>
      <c r="L388" s="38">
        <v>0</v>
      </c>
      <c r="M388" s="38">
        <f t="shared" si="28"/>
        <v>1016.029712</v>
      </c>
      <c r="N388" s="38">
        <v>400</v>
      </c>
      <c r="O388" s="38">
        <f t="shared" ref="O388:O414" si="29">+J388-K388-L388-M388-N388</f>
        <v>31046.788026999999</v>
      </c>
      <c r="P388"/>
      <c r="Q388"/>
      <c r="R388"/>
      <c r="S388"/>
    </row>
    <row r="389" spans="1:19" s="16" customFormat="1" x14ac:dyDescent="0.25">
      <c r="A389" s="25">
        <v>381</v>
      </c>
      <c r="B389" s="55" t="s">
        <v>1129</v>
      </c>
      <c r="C389" s="55" t="s">
        <v>1128</v>
      </c>
      <c r="D389" s="25" t="s">
        <v>56</v>
      </c>
      <c r="E389" s="28" t="s">
        <v>1086</v>
      </c>
      <c r="F389" s="28" t="s">
        <v>267</v>
      </c>
      <c r="G389" s="25" t="s">
        <v>555</v>
      </c>
      <c r="H389" s="43">
        <v>43283</v>
      </c>
      <c r="I389" s="25" t="s">
        <v>556</v>
      </c>
      <c r="J389" s="38">
        <v>33422.03</v>
      </c>
      <c r="K389" s="59">
        <f t="shared" si="27"/>
        <v>959.21226100000001</v>
      </c>
      <c r="L389" s="38">
        <v>0</v>
      </c>
      <c r="M389" s="38">
        <f t="shared" si="28"/>
        <v>1016.029712</v>
      </c>
      <c r="N389" s="38">
        <v>400</v>
      </c>
      <c r="O389" s="38">
        <f t="shared" si="29"/>
        <v>31046.788026999999</v>
      </c>
      <c r="P389"/>
      <c r="Q389"/>
      <c r="R389"/>
      <c r="S389"/>
    </row>
    <row r="390" spans="1:19" s="16" customFormat="1" x14ac:dyDescent="0.25">
      <c r="A390" s="25">
        <v>382</v>
      </c>
      <c r="B390" s="55" t="s">
        <v>1127</v>
      </c>
      <c r="C390" s="55" t="s">
        <v>1126</v>
      </c>
      <c r="D390" s="25" t="s">
        <v>56</v>
      </c>
      <c r="E390" s="28" t="s">
        <v>1086</v>
      </c>
      <c r="F390" s="28" t="s">
        <v>267</v>
      </c>
      <c r="G390" s="25" t="s">
        <v>555</v>
      </c>
      <c r="H390" s="43">
        <v>43313</v>
      </c>
      <c r="I390" s="25" t="s">
        <v>556</v>
      </c>
      <c r="J390" s="38">
        <v>33422.03</v>
      </c>
      <c r="K390" s="59">
        <f t="shared" si="27"/>
        <v>959.21226100000001</v>
      </c>
      <c r="L390" s="38">
        <v>0</v>
      </c>
      <c r="M390" s="38">
        <f t="shared" si="28"/>
        <v>1016.029712</v>
      </c>
      <c r="N390" s="38">
        <v>14050.36</v>
      </c>
      <c r="O390" s="38">
        <f t="shared" si="29"/>
        <v>17396.428026999998</v>
      </c>
      <c r="P390"/>
      <c r="Q390"/>
      <c r="R390"/>
      <c r="S390"/>
    </row>
    <row r="391" spans="1:19" s="16" customFormat="1" x14ac:dyDescent="0.25">
      <c r="A391" s="25">
        <v>383</v>
      </c>
      <c r="B391" s="55" t="s">
        <v>1125</v>
      </c>
      <c r="C391" s="55" t="s">
        <v>1124</v>
      </c>
      <c r="D391" s="25" t="s">
        <v>56</v>
      </c>
      <c r="E391" s="28" t="s">
        <v>1086</v>
      </c>
      <c r="F391" s="28" t="s">
        <v>267</v>
      </c>
      <c r="G391" s="25" t="s">
        <v>555</v>
      </c>
      <c r="H391" s="43">
        <v>43313</v>
      </c>
      <c r="I391" s="25" t="s">
        <v>556</v>
      </c>
      <c r="J391" s="38">
        <v>33422.03</v>
      </c>
      <c r="K391" s="59">
        <f t="shared" si="27"/>
        <v>959.21226100000001</v>
      </c>
      <c r="L391" s="38">
        <v>0</v>
      </c>
      <c r="M391" s="38">
        <f t="shared" si="28"/>
        <v>1016.029712</v>
      </c>
      <c r="N391" s="38">
        <v>0</v>
      </c>
      <c r="O391" s="38">
        <f t="shared" si="29"/>
        <v>31446.788026999999</v>
      </c>
      <c r="P391"/>
      <c r="Q391"/>
      <c r="R391"/>
      <c r="S391"/>
    </row>
    <row r="392" spans="1:19" s="16" customFormat="1" x14ac:dyDescent="0.25">
      <c r="A392" s="25">
        <v>384</v>
      </c>
      <c r="B392" s="55" t="s">
        <v>1123</v>
      </c>
      <c r="C392" s="55" t="s">
        <v>1122</v>
      </c>
      <c r="D392" s="25" t="s">
        <v>55</v>
      </c>
      <c r="E392" s="28" t="s">
        <v>1086</v>
      </c>
      <c r="F392" s="28" t="s">
        <v>267</v>
      </c>
      <c r="G392" s="25" t="s">
        <v>555</v>
      </c>
      <c r="H392" s="37">
        <v>43770</v>
      </c>
      <c r="I392" s="25" t="s">
        <v>556</v>
      </c>
      <c r="J392" s="38">
        <v>33422.03</v>
      </c>
      <c r="K392" s="59">
        <f t="shared" si="27"/>
        <v>959.21226100000001</v>
      </c>
      <c r="L392" s="38">
        <v>0</v>
      </c>
      <c r="M392" s="38">
        <f t="shared" si="28"/>
        <v>1016.029712</v>
      </c>
      <c r="N392" s="38">
        <v>19043.53</v>
      </c>
      <c r="O392" s="38">
        <f t="shared" si="29"/>
        <v>12403.258027</v>
      </c>
      <c r="P392"/>
      <c r="Q392"/>
      <c r="R392"/>
      <c r="S392"/>
    </row>
    <row r="393" spans="1:19" s="16" customFormat="1" x14ac:dyDescent="0.25">
      <c r="A393" s="25">
        <v>385</v>
      </c>
      <c r="B393" s="55" t="s">
        <v>1121</v>
      </c>
      <c r="C393" s="55" t="s">
        <v>1120</v>
      </c>
      <c r="D393" s="25" t="s">
        <v>56</v>
      </c>
      <c r="E393" s="34" t="s">
        <v>1086</v>
      </c>
      <c r="F393" s="28" t="s">
        <v>267</v>
      </c>
      <c r="G393" s="25" t="s">
        <v>555</v>
      </c>
      <c r="H393" s="37">
        <v>43497</v>
      </c>
      <c r="I393" s="25" t="s">
        <v>556</v>
      </c>
      <c r="J393" s="38">
        <v>33422.03</v>
      </c>
      <c r="K393" s="59">
        <f t="shared" si="27"/>
        <v>959.21226100000001</v>
      </c>
      <c r="L393" s="38">
        <v>0</v>
      </c>
      <c r="M393" s="38">
        <f t="shared" si="28"/>
        <v>1016.029712</v>
      </c>
      <c r="N393" s="38">
        <v>10659.14</v>
      </c>
      <c r="O393" s="38">
        <f t="shared" si="29"/>
        <v>20787.648026999999</v>
      </c>
      <c r="P393"/>
      <c r="Q393"/>
      <c r="R393"/>
      <c r="S393"/>
    </row>
    <row r="394" spans="1:19" s="16" customFormat="1" x14ac:dyDescent="0.25">
      <c r="A394" s="25">
        <v>386</v>
      </c>
      <c r="B394" s="55" t="s">
        <v>1119</v>
      </c>
      <c r="C394" s="55" t="s">
        <v>1118</v>
      </c>
      <c r="D394" s="25" t="s">
        <v>55</v>
      </c>
      <c r="E394" s="34" t="s">
        <v>1086</v>
      </c>
      <c r="F394" s="28" t="s">
        <v>267</v>
      </c>
      <c r="G394" s="25" t="s">
        <v>555</v>
      </c>
      <c r="H394" s="37">
        <v>44440</v>
      </c>
      <c r="I394" s="25" t="s">
        <v>556</v>
      </c>
      <c r="J394" s="38">
        <v>31779.8</v>
      </c>
      <c r="K394" s="59">
        <f t="shared" si="27"/>
        <v>912.08025999999995</v>
      </c>
      <c r="L394" s="38">
        <v>0</v>
      </c>
      <c r="M394" s="38">
        <f t="shared" si="28"/>
        <v>966.10591999999997</v>
      </c>
      <c r="N394" s="38">
        <v>6108.14</v>
      </c>
      <c r="O394" s="38">
        <f t="shared" si="29"/>
        <v>23793.473819999999</v>
      </c>
      <c r="P394"/>
      <c r="Q394"/>
      <c r="R394"/>
      <c r="S394"/>
    </row>
    <row r="395" spans="1:19" s="16" customFormat="1" x14ac:dyDescent="0.25">
      <c r="A395" s="25">
        <v>387</v>
      </c>
      <c r="B395" s="55" t="s">
        <v>1117</v>
      </c>
      <c r="C395" s="55" t="s">
        <v>1116</v>
      </c>
      <c r="D395" s="25" t="s">
        <v>55</v>
      </c>
      <c r="E395" s="34" t="s">
        <v>1086</v>
      </c>
      <c r="F395" s="28" t="s">
        <v>267</v>
      </c>
      <c r="G395" s="25" t="s">
        <v>555</v>
      </c>
      <c r="H395" s="37">
        <v>44440</v>
      </c>
      <c r="I395" s="25" t="s">
        <v>556</v>
      </c>
      <c r="J395" s="38">
        <v>31779.8</v>
      </c>
      <c r="K395" s="59">
        <f t="shared" si="27"/>
        <v>912.08025999999995</v>
      </c>
      <c r="L395" s="38">
        <v>0</v>
      </c>
      <c r="M395" s="38">
        <f t="shared" si="28"/>
        <v>966.10591999999997</v>
      </c>
      <c r="N395" s="38">
        <v>0</v>
      </c>
      <c r="O395" s="38">
        <f t="shared" si="29"/>
        <v>29901.613819999999</v>
      </c>
      <c r="P395"/>
      <c r="Q395"/>
      <c r="R395"/>
      <c r="S395"/>
    </row>
    <row r="396" spans="1:19" s="16" customFormat="1" x14ac:dyDescent="0.25">
      <c r="A396" s="25">
        <v>388</v>
      </c>
      <c r="B396" s="55" t="s">
        <v>775</v>
      </c>
      <c r="C396" s="55" t="s">
        <v>1115</v>
      </c>
      <c r="D396" s="25" t="s">
        <v>55</v>
      </c>
      <c r="E396" s="34" t="s">
        <v>1086</v>
      </c>
      <c r="F396" s="28" t="s">
        <v>267</v>
      </c>
      <c r="G396" s="25" t="s">
        <v>555</v>
      </c>
      <c r="H396" s="37">
        <v>44440</v>
      </c>
      <c r="I396" s="25" t="s">
        <v>556</v>
      </c>
      <c r="J396" s="38">
        <v>31779.8</v>
      </c>
      <c r="K396" s="59">
        <f t="shared" si="27"/>
        <v>912.08025999999995</v>
      </c>
      <c r="L396" s="38">
        <v>0</v>
      </c>
      <c r="M396" s="38">
        <f t="shared" si="28"/>
        <v>966.10591999999997</v>
      </c>
      <c r="N396" s="38">
        <v>0</v>
      </c>
      <c r="O396" s="38">
        <f t="shared" si="29"/>
        <v>29901.613819999999</v>
      </c>
      <c r="P396"/>
      <c r="Q396"/>
      <c r="R396"/>
      <c r="S396"/>
    </row>
    <row r="397" spans="1:19" s="16" customFormat="1" x14ac:dyDescent="0.25">
      <c r="A397" s="25">
        <v>389</v>
      </c>
      <c r="B397" s="55" t="s">
        <v>1114</v>
      </c>
      <c r="C397" s="55" t="s">
        <v>1113</v>
      </c>
      <c r="D397" s="25" t="s">
        <v>55</v>
      </c>
      <c r="E397" s="34" t="s">
        <v>1086</v>
      </c>
      <c r="F397" s="28" t="s">
        <v>267</v>
      </c>
      <c r="G397" s="25" t="s">
        <v>555</v>
      </c>
      <c r="H397" s="37">
        <v>44440</v>
      </c>
      <c r="I397" s="25" t="s">
        <v>556</v>
      </c>
      <c r="J397" s="38">
        <v>31779.8</v>
      </c>
      <c r="K397" s="59">
        <f t="shared" si="27"/>
        <v>912.08025999999995</v>
      </c>
      <c r="L397" s="38">
        <v>0</v>
      </c>
      <c r="M397" s="38">
        <f t="shared" si="28"/>
        <v>966.10591999999997</v>
      </c>
      <c r="N397" s="38">
        <v>12166.33</v>
      </c>
      <c r="O397" s="38">
        <f t="shared" si="29"/>
        <v>17735.283819999997</v>
      </c>
      <c r="P397"/>
      <c r="Q397"/>
      <c r="R397"/>
      <c r="S397"/>
    </row>
    <row r="398" spans="1:19" s="16" customFormat="1" x14ac:dyDescent="0.25">
      <c r="A398" s="25">
        <v>390</v>
      </c>
      <c r="B398" s="55" t="s">
        <v>1112</v>
      </c>
      <c r="C398" s="55" t="s">
        <v>1111</v>
      </c>
      <c r="D398" s="25" t="s">
        <v>55</v>
      </c>
      <c r="E398" s="34" t="s">
        <v>1086</v>
      </c>
      <c r="F398" s="28" t="s">
        <v>267</v>
      </c>
      <c r="G398" s="25" t="s">
        <v>555</v>
      </c>
      <c r="H398" s="37">
        <v>44440</v>
      </c>
      <c r="I398" s="25" t="s">
        <v>556</v>
      </c>
      <c r="J398" s="38">
        <v>31779.8</v>
      </c>
      <c r="K398" s="59">
        <f t="shared" si="27"/>
        <v>912.08025999999995</v>
      </c>
      <c r="L398" s="38">
        <v>0</v>
      </c>
      <c r="M398" s="38">
        <f t="shared" si="28"/>
        <v>966.10591999999997</v>
      </c>
      <c r="N398" s="38">
        <v>0</v>
      </c>
      <c r="O398" s="38">
        <f t="shared" si="29"/>
        <v>29901.613819999999</v>
      </c>
      <c r="P398"/>
      <c r="Q398"/>
      <c r="R398"/>
      <c r="S398"/>
    </row>
    <row r="399" spans="1:19" s="16" customFormat="1" x14ac:dyDescent="0.25">
      <c r="A399" s="25">
        <v>391</v>
      </c>
      <c r="B399" s="40" t="s">
        <v>1110</v>
      </c>
      <c r="C399" s="40" t="s">
        <v>1109</v>
      </c>
      <c r="D399" s="25" t="s">
        <v>56</v>
      </c>
      <c r="E399" s="28" t="s">
        <v>1086</v>
      </c>
      <c r="F399" s="28" t="s">
        <v>1108</v>
      </c>
      <c r="G399" s="25" t="s">
        <v>555</v>
      </c>
      <c r="H399" s="37">
        <v>43678</v>
      </c>
      <c r="I399" s="25" t="s">
        <v>556</v>
      </c>
      <c r="J399" s="38">
        <v>33422.03</v>
      </c>
      <c r="K399" s="59">
        <f t="shared" si="27"/>
        <v>959.21226100000001</v>
      </c>
      <c r="L399" s="38">
        <v>0</v>
      </c>
      <c r="M399" s="38">
        <f t="shared" si="28"/>
        <v>1016.029712</v>
      </c>
      <c r="N399" s="38">
        <v>1148</v>
      </c>
      <c r="O399" s="38">
        <f t="shared" si="29"/>
        <v>30298.788026999999</v>
      </c>
      <c r="P399"/>
      <c r="Q399"/>
      <c r="R399"/>
      <c r="S399"/>
    </row>
    <row r="400" spans="1:19" s="16" customFormat="1" x14ac:dyDescent="0.25">
      <c r="A400" s="25">
        <v>392</v>
      </c>
      <c r="B400" s="55" t="s">
        <v>1107</v>
      </c>
      <c r="C400" s="55" t="s">
        <v>1106</v>
      </c>
      <c r="D400" s="62" t="s">
        <v>55</v>
      </c>
      <c r="E400" s="40" t="s">
        <v>1086</v>
      </c>
      <c r="F400" s="40" t="s">
        <v>267</v>
      </c>
      <c r="G400" s="62" t="s">
        <v>555</v>
      </c>
      <c r="H400" s="37">
        <v>39692</v>
      </c>
      <c r="I400" s="25" t="s">
        <v>556</v>
      </c>
      <c r="J400" s="38">
        <v>33422.03</v>
      </c>
      <c r="K400" s="59">
        <f t="shared" ref="K400:K414" si="30">+J400*2.87%</f>
        <v>959.21226100000001</v>
      </c>
      <c r="L400" s="38">
        <v>0</v>
      </c>
      <c r="M400" s="38">
        <f t="shared" si="28"/>
        <v>1016.029712</v>
      </c>
      <c r="N400" s="38">
        <v>11812.11</v>
      </c>
      <c r="O400" s="38">
        <f t="shared" si="29"/>
        <v>19634.678026999998</v>
      </c>
      <c r="P400"/>
      <c r="Q400"/>
      <c r="R400"/>
      <c r="S400"/>
    </row>
    <row r="401" spans="1:19" s="16" customFormat="1" x14ac:dyDescent="0.25">
      <c r="A401" s="25">
        <v>393</v>
      </c>
      <c r="B401" s="55" t="s">
        <v>1105</v>
      </c>
      <c r="C401" s="55" t="s">
        <v>1104</v>
      </c>
      <c r="D401" s="25" t="s">
        <v>55</v>
      </c>
      <c r="E401" s="28" t="s">
        <v>1086</v>
      </c>
      <c r="F401" s="28" t="s">
        <v>267</v>
      </c>
      <c r="G401" s="25" t="s">
        <v>555</v>
      </c>
      <c r="H401" s="37">
        <v>40533</v>
      </c>
      <c r="I401" s="25" t="s">
        <v>556</v>
      </c>
      <c r="J401" s="38">
        <v>33422.03</v>
      </c>
      <c r="K401" s="59">
        <f t="shared" si="30"/>
        <v>959.21226100000001</v>
      </c>
      <c r="L401" s="38">
        <v>0</v>
      </c>
      <c r="M401" s="38">
        <f t="shared" si="28"/>
        <v>1016.029712</v>
      </c>
      <c r="N401" s="38">
        <v>10367.85</v>
      </c>
      <c r="O401" s="38">
        <f t="shared" si="29"/>
        <v>21078.938026999997</v>
      </c>
      <c r="P401"/>
      <c r="Q401"/>
      <c r="R401"/>
      <c r="S401"/>
    </row>
    <row r="402" spans="1:19" s="16" customFormat="1" x14ac:dyDescent="0.25">
      <c r="A402" s="25">
        <v>394</v>
      </c>
      <c r="B402" s="55" t="s">
        <v>901</v>
      </c>
      <c r="C402" s="55" t="s">
        <v>1103</v>
      </c>
      <c r="D402" s="25" t="s">
        <v>55</v>
      </c>
      <c r="E402" s="28" t="s">
        <v>1086</v>
      </c>
      <c r="F402" s="28" t="s">
        <v>267</v>
      </c>
      <c r="G402" s="25" t="s">
        <v>555</v>
      </c>
      <c r="H402" s="37">
        <v>39539</v>
      </c>
      <c r="I402" s="25" t="s">
        <v>556</v>
      </c>
      <c r="J402" s="38">
        <v>33422.03</v>
      </c>
      <c r="K402" s="59">
        <f t="shared" si="30"/>
        <v>959.21226100000001</v>
      </c>
      <c r="L402" s="38">
        <v>0</v>
      </c>
      <c r="M402" s="38">
        <f t="shared" si="28"/>
        <v>1016.029712</v>
      </c>
      <c r="N402" s="38">
        <v>0</v>
      </c>
      <c r="O402" s="38">
        <f t="shared" si="29"/>
        <v>31446.788026999999</v>
      </c>
      <c r="P402"/>
      <c r="Q402"/>
      <c r="R402"/>
      <c r="S402"/>
    </row>
    <row r="403" spans="1:19" s="16" customFormat="1" x14ac:dyDescent="0.25">
      <c r="A403" s="25">
        <v>395</v>
      </c>
      <c r="B403" s="55" t="s">
        <v>1102</v>
      </c>
      <c r="C403" s="55" t="s">
        <v>1101</v>
      </c>
      <c r="D403" s="25" t="s">
        <v>55</v>
      </c>
      <c r="E403" s="28" t="s">
        <v>1086</v>
      </c>
      <c r="F403" s="28" t="s">
        <v>267</v>
      </c>
      <c r="G403" s="25" t="s">
        <v>555</v>
      </c>
      <c r="H403" s="37">
        <v>39539</v>
      </c>
      <c r="I403" s="25" t="s">
        <v>556</v>
      </c>
      <c r="J403" s="38">
        <v>33422.03</v>
      </c>
      <c r="K403" s="59">
        <f t="shared" si="30"/>
        <v>959.21226100000001</v>
      </c>
      <c r="L403" s="38">
        <v>0</v>
      </c>
      <c r="M403" s="38">
        <f t="shared" si="28"/>
        <v>1016.029712</v>
      </c>
      <c r="N403" s="38">
        <v>0</v>
      </c>
      <c r="O403" s="38">
        <f t="shared" si="29"/>
        <v>31446.788026999999</v>
      </c>
      <c r="P403"/>
      <c r="Q403"/>
      <c r="R403"/>
      <c r="S403"/>
    </row>
    <row r="404" spans="1:19" s="16" customFormat="1" x14ac:dyDescent="0.25">
      <c r="A404" s="25">
        <v>396</v>
      </c>
      <c r="B404" s="55" t="s">
        <v>1100</v>
      </c>
      <c r="C404" s="55" t="s">
        <v>1099</v>
      </c>
      <c r="D404" s="25" t="s">
        <v>55</v>
      </c>
      <c r="E404" s="28" t="s">
        <v>1086</v>
      </c>
      <c r="F404" s="28" t="s">
        <v>267</v>
      </c>
      <c r="G404" s="25" t="s">
        <v>555</v>
      </c>
      <c r="H404" s="39">
        <v>41456</v>
      </c>
      <c r="I404" s="25" t="s">
        <v>556</v>
      </c>
      <c r="J404" s="38">
        <v>33422.03</v>
      </c>
      <c r="K404" s="59">
        <f t="shared" si="30"/>
        <v>959.21226100000001</v>
      </c>
      <c r="L404" s="38">
        <v>0</v>
      </c>
      <c r="M404" s="38">
        <f t="shared" ref="M404:M414" si="31">+J404*3.04%</f>
        <v>1016.029712</v>
      </c>
      <c r="N404" s="38">
        <v>24486.75</v>
      </c>
      <c r="O404" s="38">
        <f t="shared" si="29"/>
        <v>6960.0380269999987</v>
      </c>
      <c r="P404"/>
      <c r="Q404"/>
      <c r="R404"/>
      <c r="S404"/>
    </row>
    <row r="405" spans="1:19" s="16" customFormat="1" x14ac:dyDescent="0.25">
      <c r="A405" s="25">
        <v>397</v>
      </c>
      <c r="B405" s="55" t="s">
        <v>1098</v>
      </c>
      <c r="C405" s="55" t="s">
        <v>1097</v>
      </c>
      <c r="D405" s="25" t="s">
        <v>55</v>
      </c>
      <c r="E405" s="28" t="s">
        <v>1086</v>
      </c>
      <c r="F405" s="28" t="s">
        <v>267</v>
      </c>
      <c r="G405" s="25" t="s">
        <v>555</v>
      </c>
      <c r="H405" s="37">
        <v>42157</v>
      </c>
      <c r="I405" s="25" t="s">
        <v>556</v>
      </c>
      <c r="J405" s="38">
        <v>33422.03</v>
      </c>
      <c r="K405" s="59">
        <f t="shared" si="30"/>
        <v>959.21226100000001</v>
      </c>
      <c r="L405" s="38">
        <v>0</v>
      </c>
      <c r="M405" s="38">
        <f t="shared" si="31"/>
        <v>1016.029712</v>
      </c>
      <c r="N405" s="38">
        <v>0</v>
      </c>
      <c r="O405" s="38">
        <f t="shared" si="29"/>
        <v>31446.788026999999</v>
      </c>
      <c r="P405"/>
      <c r="Q405"/>
      <c r="R405"/>
      <c r="S405"/>
    </row>
    <row r="406" spans="1:19" s="16" customFormat="1" x14ac:dyDescent="0.25">
      <c r="A406" s="25">
        <v>398</v>
      </c>
      <c r="B406" s="55" t="s">
        <v>1096</v>
      </c>
      <c r="C406" s="55" t="s">
        <v>1095</v>
      </c>
      <c r="D406" s="25" t="s">
        <v>55</v>
      </c>
      <c r="E406" s="28" t="s">
        <v>1086</v>
      </c>
      <c r="F406" s="28" t="s">
        <v>267</v>
      </c>
      <c r="G406" s="25" t="s">
        <v>555</v>
      </c>
      <c r="H406" s="39">
        <v>42646</v>
      </c>
      <c r="I406" s="25" t="s">
        <v>556</v>
      </c>
      <c r="J406" s="38">
        <v>33422.03</v>
      </c>
      <c r="K406" s="59">
        <f t="shared" si="30"/>
        <v>959.21226100000001</v>
      </c>
      <c r="L406" s="38">
        <v>0</v>
      </c>
      <c r="M406" s="38">
        <f t="shared" si="31"/>
        <v>1016.029712</v>
      </c>
      <c r="N406" s="38">
        <v>400</v>
      </c>
      <c r="O406" s="38">
        <f t="shared" si="29"/>
        <v>31046.788026999999</v>
      </c>
      <c r="P406"/>
      <c r="Q406"/>
      <c r="R406"/>
      <c r="S406"/>
    </row>
    <row r="407" spans="1:19" s="16" customFormat="1" x14ac:dyDescent="0.25">
      <c r="A407" s="25">
        <v>399</v>
      </c>
      <c r="B407" s="55" t="s">
        <v>1094</v>
      </c>
      <c r="C407" s="55" t="s">
        <v>1093</v>
      </c>
      <c r="D407" s="25" t="s">
        <v>55</v>
      </c>
      <c r="E407" s="28" t="s">
        <v>1086</v>
      </c>
      <c r="F407" s="28" t="s">
        <v>267</v>
      </c>
      <c r="G407" s="25" t="s">
        <v>555</v>
      </c>
      <c r="H407" s="43">
        <v>43010</v>
      </c>
      <c r="I407" s="25" t="s">
        <v>556</v>
      </c>
      <c r="J407" s="38">
        <v>33422.03</v>
      </c>
      <c r="K407" s="59">
        <f t="shared" si="30"/>
        <v>959.21226100000001</v>
      </c>
      <c r="L407" s="38">
        <v>0</v>
      </c>
      <c r="M407" s="38">
        <f t="shared" si="31"/>
        <v>1016.029712</v>
      </c>
      <c r="N407" s="38">
        <v>17830.43</v>
      </c>
      <c r="O407" s="38">
        <f t="shared" si="29"/>
        <v>13616.358026999998</v>
      </c>
      <c r="P407"/>
      <c r="Q407"/>
      <c r="R407"/>
      <c r="S407"/>
    </row>
    <row r="408" spans="1:19" s="16" customFormat="1" x14ac:dyDescent="0.25">
      <c r="A408" s="25">
        <v>400</v>
      </c>
      <c r="B408" s="55" t="s">
        <v>1092</v>
      </c>
      <c r="C408" s="55" t="s">
        <v>1091</v>
      </c>
      <c r="D408" s="25" t="s">
        <v>55</v>
      </c>
      <c r="E408" s="28" t="s">
        <v>1086</v>
      </c>
      <c r="F408" s="28" t="s">
        <v>267</v>
      </c>
      <c r="G408" s="25" t="s">
        <v>555</v>
      </c>
      <c r="H408" s="43">
        <v>43313</v>
      </c>
      <c r="I408" s="25" t="s">
        <v>556</v>
      </c>
      <c r="J408" s="38">
        <v>33422.03</v>
      </c>
      <c r="K408" s="59">
        <f t="shared" si="30"/>
        <v>959.21226100000001</v>
      </c>
      <c r="L408" s="38">
        <v>0</v>
      </c>
      <c r="M408" s="38">
        <f t="shared" si="31"/>
        <v>1016.029712</v>
      </c>
      <c r="N408" s="38">
        <v>0</v>
      </c>
      <c r="O408" s="38">
        <f t="shared" si="29"/>
        <v>31446.788026999999</v>
      </c>
      <c r="P408"/>
      <c r="Q408"/>
      <c r="R408"/>
      <c r="S408"/>
    </row>
    <row r="409" spans="1:19" s="16" customFormat="1" x14ac:dyDescent="0.25">
      <c r="A409" s="25">
        <v>401</v>
      </c>
      <c r="B409" s="55" t="s">
        <v>1090</v>
      </c>
      <c r="C409" s="55" t="s">
        <v>1089</v>
      </c>
      <c r="D409" s="25" t="s">
        <v>55</v>
      </c>
      <c r="E409" s="28" t="s">
        <v>1086</v>
      </c>
      <c r="F409" s="28" t="s">
        <v>267</v>
      </c>
      <c r="G409" s="25" t="s">
        <v>555</v>
      </c>
      <c r="H409" s="43">
        <v>43647</v>
      </c>
      <c r="I409" s="25" t="s">
        <v>556</v>
      </c>
      <c r="J409" s="38">
        <v>33422.03</v>
      </c>
      <c r="K409" s="59">
        <f t="shared" si="30"/>
        <v>959.21226100000001</v>
      </c>
      <c r="L409" s="38">
        <v>0</v>
      </c>
      <c r="M409" s="38">
        <f t="shared" si="31"/>
        <v>1016.029712</v>
      </c>
      <c r="N409" s="38">
        <v>21328</v>
      </c>
      <c r="O409" s="38">
        <f t="shared" si="29"/>
        <v>10118.788026999999</v>
      </c>
      <c r="P409"/>
      <c r="Q409"/>
      <c r="R409"/>
      <c r="S409"/>
    </row>
    <row r="410" spans="1:19" s="16" customFormat="1" x14ac:dyDescent="0.25">
      <c r="A410" s="25">
        <v>402</v>
      </c>
      <c r="B410" s="55" t="s">
        <v>1088</v>
      </c>
      <c r="C410" s="55" t="s">
        <v>1087</v>
      </c>
      <c r="D410" s="25" t="s">
        <v>55</v>
      </c>
      <c r="E410" s="28" t="s">
        <v>1086</v>
      </c>
      <c r="F410" s="28" t="s">
        <v>267</v>
      </c>
      <c r="G410" s="25" t="s">
        <v>555</v>
      </c>
      <c r="H410" s="37">
        <v>43983</v>
      </c>
      <c r="I410" s="25" t="s">
        <v>556</v>
      </c>
      <c r="J410" s="38">
        <v>27800.5</v>
      </c>
      <c r="K410" s="59">
        <f t="shared" si="30"/>
        <v>797.87435000000005</v>
      </c>
      <c r="L410" s="38">
        <v>0</v>
      </c>
      <c r="M410" s="38">
        <f t="shared" si="31"/>
        <v>845.13520000000005</v>
      </c>
      <c r="N410" s="38">
        <v>14320.26</v>
      </c>
      <c r="O410" s="38">
        <f t="shared" si="29"/>
        <v>11837.230450000001</v>
      </c>
      <c r="P410"/>
      <c r="Q410"/>
      <c r="R410"/>
      <c r="S410"/>
    </row>
    <row r="411" spans="1:19" s="16" customFormat="1" x14ac:dyDescent="0.25">
      <c r="A411" s="25">
        <v>403</v>
      </c>
      <c r="B411" s="55" t="s">
        <v>1085</v>
      </c>
      <c r="C411" s="55" t="s">
        <v>1084</v>
      </c>
      <c r="D411" s="25" t="s">
        <v>56</v>
      </c>
      <c r="E411" s="28" t="s">
        <v>1083</v>
      </c>
      <c r="F411" s="28" t="s">
        <v>267</v>
      </c>
      <c r="G411" s="25" t="s">
        <v>555</v>
      </c>
      <c r="H411" s="39">
        <v>42219</v>
      </c>
      <c r="I411" s="25" t="s">
        <v>556</v>
      </c>
      <c r="J411" s="38">
        <v>44700.5</v>
      </c>
      <c r="K411" s="59">
        <f t="shared" si="30"/>
        <v>1282.90435</v>
      </c>
      <c r="L411" s="38">
        <v>879.19</v>
      </c>
      <c r="M411" s="38">
        <f t="shared" si="31"/>
        <v>1358.8951999999999</v>
      </c>
      <c r="N411" s="38">
        <v>4990</v>
      </c>
      <c r="O411" s="38">
        <f t="shared" si="29"/>
        <v>36189.510450000002</v>
      </c>
      <c r="P411"/>
      <c r="Q411"/>
      <c r="R411"/>
      <c r="S411"/>
    </row>
    <row r="412" spans="1:19" s="16" customFormat="1" x14ac:dyDescent="0.25">
      <c r="A412" s="25">
        <v>404</v>
      </c>
      <c r="B412" s="55" t="s">
        <v>1082</v>
      </c>
      <c r="C412" s="55" t="s">
        <v>1081</v>
      </c>
      <c r="D412" s="25" t="s">
        <v>55</v>
      </c>
      <c r="E412" s="28" t="s">
        <v>1080</v>
      </c>
      <c r="F412" s="28" t="s">
        <v>267</v>
      </c>
      <c r="G412" s="25" t="s">
        <v>555</v>
      </c>
      <c r="H412" s="39">
        <v>41456</v>
      </c>
      <c r="I412" s="25" t="s">
        <v>556</v>
      </c>
      <c r="J412" s="38">
        <v>44700.5</v>
      </c>
      <c r="K412" s="59">
        <f t="shared" si="30"/>
        <v>1282.90435</v>
      </c>
      <c r="L412" s="38">
        <v>1106.06</v>
      </c>
      <c r="M412" s="38">
        <f t="shared" si="31"/>
        <v>1358.8951999999999</v>
      </c>
      <c r="N412" s="38">
        <v>24634.82</v>
      </c>
      <c r="O412" s="38">
        <f t="shared" si="29"/>
        <v>16317.820450000007</v>
      </c>
      <c r="P412"/>
      <c r="Q412"/>
      <c r="R412"/>
      <c r="S412"/>
    </row>
    <row r="413" spans="1:19" s="16" customFormat="1" x14ac:dyDescent="0.25">
      <c r="A413" s="25">
        <v>405</v>
      </c>
      <c r="B413" s="40" t="s">
        <v>1191</v>
      </c>
      <c r="C413" s="40" t="s">
        <v>1190</v>
      </c>
      <c r="D413" s="25" t="s">
        <v>56</v>
      </c>
      <c r="E413" s="61" t="s">
        <v>1189</v>
      </c>
      <c r="F413" s="34" t="s">
        <v>1188</v>
      </c>
      <c r="G413" s="25" t="s">
        <v>555</v>
      </c>
      <c r="H413" s="37">
        <v>43283</v>
      </c>
      <c r="I413" s="25" t="s">
        <v>556</v>
      </c>
      <c r="J413" s="38">
        <v>30000</v>
      </c>
      <c r="K413" s="59">
        <f t="shared" si="30"/>
        <v>861</v>
      </c>
      <c r="L413" s="38">
        <v>0</v>
      </c>
      <c r="M413" s="38">
        <f t="shared" si="31"/>
        <v>912</v>
      </c>
      <c r="N413" s="38">
        <v>0</v>
      </c>
      <c r="O413" s="38">
        <f t="shared" si="29"/>
        <v>28227</v>
      </c>
      <c r="P413"/>
      <c r="Q413"/>
      <c r="R413"/>
      <c r="S413"/>
    </row>
    <row r="414" spans="1:19" s="16" customFormat="1" ht="30" x14ac:dyDescent="0.25">
      <c r="A414" s="25">
        <v>406</v>
      </c>
      <c r="B414" s="18" t="s">
        <v>379</v>
      </c>
      <c r="C414" s="18" t="s">
        <v>476</v>
      </c>
      <c r="D414" s="19" t="s">
        <v>56</v>
      </c>
      <c r="E414" s="21" t="s">
        <v>249</v>
      </c>
      <c r="F414" s="23" t="s">
        <v>266</v>
      </c>
      <c r="G414" s="36" t="s">
        <v>280</v>
      </c>
      <c r="H414" s="41">
        <v>44305</v>
      </c>
      <c r="I414" s="41">
        <v>45035</v>
      </c>
      <c r="J414" s="32">
        <v>30000</v>
      </c>
      <c r="K414" s="45">
        <f t="shared" si="30"/>
        <v>861</v>
      </c>
      <c r="L414" s="38">
        <v>0</v>
      </c>
      <c r="M414" s="56">
        <f t="shared" si="31"/>
        <v>912</v>
      </c>
      <c r="N414" s="38">
        <v>0</v>
      </c>
      <c r="O414" s="56">
        <f t="shared" si="29"/>
        <v>28227</v>
      </c>
    </row>
    <row r="415" spans="1:19" s="16" customFormat="1" x14ac:dyDescent="0.25">
      <c r="A415" s="25">
        <v>407</v>
      </c>
      <c r="B415" s="40" t="s">
        <v>381</v>
      </c>
      <c r="C415" s="40" t="s">
        <v>478</v>
      </c>
      <c r="D415" s="25" t="s">
        <v>56</v>
      </c>
      <c r="E415" s="28" t="s">
        <v>535</v>
      </c>
      <c r="F415" s="28" t="s">
        <v>269</v>
      </c>
      <c r="G415" s="36" t="s">
        <v>280</v>
      </c>
      <c r="H415" s="37">
        <v>39601</v>
      </c>
      <c r="I415" s="37">
        <v>45079</v>
      </c>
      <c r="J415" s="38">
        <v>66300</v>
      </c>
      <c r="K415" s="45">
        <f t="shared" ref="K415:K420" si="32">+J415*2.87%</f>
        <v>1902.81</v>
      </c>
      <c r="L415" s="38">
        <v>4672.18</v>
      </c>
      <c r="M415" s="56">
        <f t="shared" ref="M415:M420" si="33">+J415*3.04%</f>
        <v>2015.52</v>
      </c>
      <c r="N415" s="38">
        <v>775</v>
      </c>
      <c r="O415" s="56">
        <f t="shared" ref="O415:O420" si="34">+J415-K415-L415-M415-N415</f>
        <v>56934.490000000005</v>
      </c>
    </row>
    <row r="416" spans="1:19" s="16" customFormat="1" x14ac:dyDescent="0.25">
      <c r="A416" s="25">
        <v>408</v>
      </c>
      <c r="B416" s="18" t="s">
        <v>380</v>
      </c>
      <c r="C416" s="18" t="s">
        <v>477</v>
      </c>
      <c r="D416" s="19" t="s">
        <v>56</v>
      </c>
      <c r="E416" s="21" t="s">
        <v>534</v>
      </c>
      <c r="F416" s="23" t="s">
        <v>269</v>
      </c>
      <c r="G416" s="36" t="s">
        <v>280</v>
      </c>
      <c r="H416" s="42">
        <v>44256</v>
      </c>
      <c r="I416" s="37">
        <v>45170</v>
      </c>
      <c r="J416" s="32">
        <v>40530.1</v>
      </c>
      <c r="K416" s="45">
        <f t="shared" si="32"/>
        <v>1163.21387</v>
      </c>
      <c r="L416" s="38">
        <v>517.47</v>
      </c>
      <c r="M416" s="56">
        <f t="shared" si="33"/>
        <v>1232.1150399999999</v>
      </c>
      <c r="N416" s="38">
        <v>0</v>
      </c>
      <c r="O416" s="56">
        <f t="shared" si="34"/>
        <v>37617.301090000001</v>
      </c>
    </row>
    <row r="417" spans="1:19" s="16" customFormat="1" x14ac:dyDescent="0.25">
      <c r="A417" s="25">
        <v>409</v>
      </c>
      <c r="B417" s="18" t="s">
        <v>382</v>
      </c>
      <c r="C417" s="18" t="s">
        <v>479</v>
      </c>
      <c r="D417" s="19" t="s">
        <v>56</v>
      </c>
      <c r="E417" s="28" t="s">
        <v>536</v>
      </c>
      <c r="F417" s="28" t="s">
        <v>269</v>
      </c>
      <c r="G417" s="36" t="s">
        <v>280</v>
      </c>
      <c r="H417" s="37">
        <v>44682</v>
      </c>
      <c r="I417" s="37">
        <v>45047</v>
      </c>
      <c r="J417" s="38">
        <v>40530</v>
      </c>
      <c r="K417" s="45">
        <f t="shared" si="32"/>
        <v>1163.211</v>
      </c>
      <c r="L417" s="38">
        <v>517.45000000000005</v>
      </c>
      <c r="M417" s="56">
        <f t="shared" si="33"/>
        <v>1232.1120000000001</v>
      </c>
      <c r="N417" s="38">
        <v>0</v>
      </c>
      <c r="O417" s="56">
        <f t="shared" si="34"/>
        <v>37617.226999999999</v>
      </c>
    </row>
    <row r="418" spans="1:19" s="16" customFormat="1" x14ac:dyDescent="0.25">
      <c r="A418" s="25">
        <v>410</v>
      </c>
      <c r="B418" s="40" t="s">
        <v>1245</v>
      </c>
      <c r="C418" s="40" t="s">
        <v>1244</v>
      </c>
      <c r="D418" s="25" t="s">
        <v>56</v>
      </c>
      <c r="E418" s="28" t="s">
        <v>1243</v>
      </c>
      <c r="F418" s="28" t="s">
        <v>269</v>
      </c>
      <c r="G418" s="25" t="s">
        <v>555</v>
      </c>
      <c r="H418" s="37">
        <v>39617</v>
      </c>
      <c r="I418" s="25" t="s">
        <v>556</v>
      </c>
      <c r="J418" s="38">
        <v>52000</v>
      </c>
      <c r="K418" s="59">
        <f t="shared" si="32"/>
        <v>1492.4</v>
      </c>
      <c r="L418" s="38">
        <v>2136.27</v>
      </c>
      <c r="M418" s="38">
        <f t="shared" si="33"/>
        <v>1580.8</v>
      </c>
      <c r="N418" s="38">
        <v>0</v>
      </c>
      <c r="O418" s="38">
        <f t="shared" si="34"/>
        <v>46790.53</v>
      </c>
      <c r="P418"/>
      <c r="Q418"/>
      <c r="R418"/>
      <c r="S418"/>
    </row>
    <row r="419" spans="1:19" s="16" customFormat="1" x14ac:dyDescent="0.25">
      <c r="A419" s="25">
        <v>411</v>
      </c>
      <c r="B419" s="40" t="s">
        <v>1234</v>
      </c>
      <c r="C419" s="40" t="s">
        <v>1233</v>
      </c>
      <c r="D419" s="25" t="s">
        <v>56</v>
      </c>
      <c r="E419" s="28" t="s">
        <v>1232</v>
      </c>
      <c r="F419" s="28" t="s">
        <v>269</v>
      </c>
      <c r="G419" s="25" t="s">
        <v>555</v>
      </c>
      <c r="H419" s="37">
        <v>40241</v>
      </c>
      <c r="I419" s="25" t="s">
        <v>556</v>
      </c>
      <c r="J419" s="38">
        <v>52000</v>
      </c>
      <c r="K419" s="59">
        <f t="shared" si="32"/>
        <v>1492.4</v>
      </c>
      <c r="L419" s="38">
        <v>1663.04</v>
      </c>
      <c r="M419" s="38">
        <f t="shared" si="33"/>
        <v>1580.8</v>
      </c>
      <c r="N419" s="38">
        <v>3154.9</v>
      </c>
      <c r="O419" s="38">
        <f t="shared" si="34"/>
        <v>44108.859999999993</v>
      </c>
      <c r="P419"/>
      <c r="Q419"/>
      <c r="R419"/>
      <c r="S419"/>
    </row>
    <row r="420" spans="1:19" s="16" customFormat="1" x14ac:dyDescent="0.25">
      <c r="A420" s="25">
        <v>412</v>
      </c>
      <c r="B420" s="40" t="s">
        <v>1200</v>
      </c>
      <c r="C420" s="40" t="s">
        <v>1199</v>
      </c>
      <c r="D420" s="25" t="s">
        <v>56</v>
      </c>
      <c r="E420" s="28" t="s">
        <v>1198</v>
      </c>
      <c r="F420" s="28" t="s">
        <v>269</v>
      </c>
      <c r="G420" s="25" t="s">
        <v>555</v>
      </c>
      <c r="H420" s="37">
        <v>42522</v>
      </c>
      <c r="I420" s="25" t="s">
        <v>556</v>
      </c>
      <c r="J420" s="38">
        <v>30000</v>
      </c>
      <c r="K420" s="59">
        <f t="shared" si="32"/>
        <v>861</v>
      </c>
      <c r="L420" s="38">
        <v>0</v>
      </c>
      <c r="M420" s="38">
        <f t="shared" si="33"/>
        <v>912</v>
      </c>
      <c r="N420" s="38">
        <v>14452.03</v>
      </c>
      <c r="O420" s="38">
        <f t="shared" si="34"/>
        <v>13774.97</v>
      </c>
      <c r="P420"/>
      <c r="Q420"/>
      <c r="R420"/>
      <c r="S420"/>
    </row>
    <row r="421" spans="1:19" s="16" customFormat="1" x14ac:dyDescent="0.25">
      <c r="A421" s="25">
        <v>413</v>
      </c>
      <c r="B421" s="40" t="s">
        <v>1251</v>
      </c>
      <c r="C421" s="40" t="s">
        <v>1250</v>
      </c>
      <c r="D421" s="25" t="s">
        <v>56</v>
      </c>
      <c r="E421" s="28" t="s">
        <v>1238</v>
      </c>
      <c r="F421" s="28" t="s">
        <v>269</v>
      </c>
      <c r="G421" s="25" t="s">
        <v>555</v>
      </c>
      <c r="H421" s="37">
        <v>44256</v>
      </c>
      <c r="I421" s="25" t="s">
        <v>556</v>
      </c>
      <c r="J421" s="38">
        <v>40530.1</v>
      </c>
      <c r="K421" s="59">
        <f t="shared" ref="K421:K444" si="35">+J421*2.87%</f>
        <v>1163.21387</v>
      </c>
      <c r="L421" s="38">
        <v>290.60000000000002</v>
      </c>
      <c r="M421" s="38">
        <f t="shared" ref="M421:M444" si="36">+J421*3.04%</f>
        <v>1232.1150399999999</v>
      </c>
      <c r="N421" s="38">
        <v>2100</v>
      </c>
      <c r="O421" s="38">
        <f t="shared" ref="O421:O444" si="37">+J421-K421-L421-M421-N421</f>
        <v>35744.171090000003</v>
      </c>
      <c r="P421"/>
      <c r="Q421"/>
      <c r="R421"/>
      <c r="S421"/>
    </row>
    <row r="422" spans="1:19" s="16" customFormat="1" x14ac:dyDescent="0.25">
      <c r="A422" s="25">
        <v>414</v>
      </c>
      <c r="B422" s="40" t="s">
        <v>1249</v>
      </c>
      <c r="C422" s="40" t="s">
        <v>1248</v>
      </c>
      <c r="D422" s="25" t="s">
        <v>56</v>
      </c>
      <c r="E422" s="28" t="s">
        <v>1224</v>
      </c>
      <c r="F422" s="28" t="s">
        <v>269</v>
      </c>
      <c r="G422" s="25" t="s">
        <v>555</v>
      </c>
      <c r="H422" s="37">
        <v>41032</v>
      </c>
      <c r="I422" s="25" t="s">
        <v>556</v>
      </c>
      <c r="J422" s="38">
        <v>42250</v>
      </c>
      <c r="K422" s="59">
        <f t="shared" si="35"/>
        <v>1212.575</v>
      </c>
      <c r="L422" s="38">
        <v>760.2</v>
      </c>
      <c r="M422" s="38">
        <f t="shared" si="36"/>
        <v>1284.4000000000001</v>
      </c>
      <c r="N422" s="38">
        <v>21079.65</v>
      </c>
      <c r="O422" s="38">
        <f t="shared" si="37"/>
        <v>17913.175000000003</v>
      </c>
      <c r="P422"/>
      <c r="Q422"/>
      <c r="R422"/>
      <c r="S422"/>
    </row>
    <row r="423" spans="1:19" s="16" customFormat="1" x14ac:dyDescent="0.25">
      <c r="A423" s="25">
        <v>415</v>
      </c>
      <c r="B423" s="40" t="s">
        <v>1247</v>
      </c>
      <c r="C423" s="40" t="s">
        <v>1246</v>
      </c>
      <c r="D423" s="25" t="s">
        <v>56</v>
      </c>
      <c r="E423" s="28" t="s">
        <v>1238</v>
      </c>
      <c r="F423" s="28" t="s">
        <v>269</v>
      </c>
      <c r="G423" s="25" t="s">
        <v>555</v>
      </c>
      <c r="H423" s="37">
        <v>39601</v>
      </c>
      <c r="I423" s="25" t="s">
        <v>556</v>
      </c>
      <c r="J423" s="38">
        <v>42900</v>
      </c>
      <c r="K423" s="59">
        <f t="shared" si="35"/>
        <v>1231.23</v>
      </c>
      <c r="L423" s="38">
        <v>851.94</v>
      </c>
      <c r="M423" s="38">
        <f t="shared" si="36"/>
        <v>1304.1600000000001</v>
      </c>
      <c r="N423" s="38">
        <v>28666.39</v>
      </c>
      <c r="O423" s="38">
        <f t="shared" si="37"/>
        <v>10846.279999999992</v>
      </c>
      <c r="P423"/>
      <c r="Q423"/>
      <c r="R423"/>
      <c r="S423"/>
    </row>
    <row r="424" spans="1:19" s="16" customFormat="1" x14ac:dyDescent="0.25">
      <c r="A424" s="25">
        <v>416</v>
      </c>
      <c r="B424" s="40" t="s">
        <v>1242</v>
      </c>
      <c r="C424" s="40" t="s">
        <v>1241</v>
      </c>
      <c r="D424" s="25" t="s">
        <v>56</v>
      </c>
      <c r="E424" s="28" t="s">
        <v>1238</v>
      </c>
      <c r="F424" s="28" t="s">
        <v>269</v>
      </c>
      <c r="G424" s="25" t="s">
        <v>555</v>
      </c>
      <c r="H424" s="37">
        <v>39617</v>
      </c>
      <c r="I424" s="25" t="s">
        <v>556</v>
      </c>
      <c r="J424" s="38">
        <v>40300</v>
      </c>
      <c r="K424" s="59">
        <f t="shared" si="35"/>
        <v>1156.6099999999999</v>
      </c>
      <c r="L424" s="38">
        <v>484.99</v>
      </c>
      <c r="M424" s="38">
        <f t="shared" si="36"/>
        <v>1225.1199999999999</v>
      </c>
      <c r="N424" s="38">
        <v>0</v>
      </c>
      <c r="O424" s="38">
        <f t="shared" si="37"/>
        <v>37433.279999999999</v>
      </c>
      <c r="P424"/>
      <c r="Q424"/>
      <c r="R424"/>
      <c r="S424"/>
    </row>
    <row r="425" spans="1:19" s="16" customFormat="1" x14ac:dyDescent="0.25">
      <c r="A425" s="25">
        <v>417</v>
      </c>
      <c r="B425" s="40" t="s">
        <v>1240</v>
      </c>
      <c r="C425" s="40" t="s">
        <v>1239</v>
      </c>
      <c r="D425" s="25" t="s">
        <v>56</v>
      </c>
      <c r="E425" s="28" t="s">
        <v>1238</v>
      </c>
      <c r="F425" s="28" t="s">
        <v>269</v>
      </c>
      <c r="G425" s="25" t="s">
        <v>555</v>
      </c>
      <c r="H425" s="37">
        <v>39814</v>
      </c>
      <c r="I425" s="25" t="s">
        <v>556</v>
      </c>
      <c r="J425" s="38">
        <v>40530.1</v>
      </c>
      <c r="K425" s="59">
        <f t="shared" si="35"/>
        <v>1163.21387</v>
      </c>
      <c r="L425" s="38">
        <v>517.47</v>
      </c>
      <c r="M425" s="38">
        <f t="shared" si="36"/>
        <v>1232.1150399999999</v>
      </c>
      <c r="N425" s="38">
        <v>4208.68</v>
      </c>
      <c r="O425" s="38">
        <f t="shared" si="37"/>
        <v>33408.621090000001</v>
      </c>
      <c r="P425"/>
      <c r="Q425"/>
      <c r="R425"/>
      <c r="S425"/>
    </row>
    <row r="426" spans="1:19" s="16" customFormat="1" x14ac:dyDescent="0.25">
      <c r="A426" s="25">
        <v>418</v>
      </c>
      <c r="B426" s="40" t="s">
        <v>1237</v>
      </c>
      <c r="C426" s="40" t="s">
        <v>1126</v>
      </c>
      <c r="D426" s="25" t="s">
        <v>56</v>
      </c>
      <c r="E426" s="28" t="s">
        <v>1224</v>
      </c>
      <c r="F426" s="28" t="s">
        <v>269</v>
      </c>
      <c r="G426" s="25" t="s">
        <v>555</v>
      </c>
      <c r="H426" s="37">
        <v>40012</v>
      </c>
      <c r="I426" s="25" t="s">
        <v>556</v>
      </c>
      <c r="J426" s="38">
        <v>42250</v>
      </c>
      <c r="K426" s="59">
        <f t="shared" si="35"/>
        <v>1212.575</v>
      </c>
      <c r="L426" s="38">
        <v>760.2</v>
      </c>
      <c r="M426" s="38">
        <f t="shared" si="36"/>
        <v>1284.4000000000001</v>
      </c>
      <c r="N426" s="38">
        <v>500</v>
      </c>
      <c r="O426" s="38">
        <f t="shared" si="37"/>
        <v>38492.825000000004</v>
      </c>
      <c r="P426"/>
      <c r="Q426"/>
      <c r="R426"/>
      <c r="S426"/>
    </row>
    <row r="427" spans="1:19" s="16" customFormat="1" x14ac:dyDescent="0.25">
      <c r="A427" s="25">
        <v>419</v>
      </c>
      <c r="B427" s="40" t="s">
        <v>1236</v>
      </c>
      <c r="C427" s="40" t="s">
        <v>1235</v>
      </c>
      <c r="D427" s="25" t="s">
        <v>56</v>
      </c>
      <c r="E427" s="28" t="s">
        <v>1224</v>
      </c>
      <c r="F427" s="28" t="s">
        <v>269</v>
      </c>
      <c r="G427" s="25" t="s">
        <v>555</v>
      </c>
      <c r="H427" s="37">
        <v>40241</v>
      </c>
      <c r="I427" s="25" t="s">
        <v>556</v>
      </c>
      <c r="J427" s="38">
        <v>42250</v>
      </c>
      <c r="K427" s="59">
        <f t="shared" si="35"/>
        <v>1212.575</v>
      </c>
      <c r="L427" s="38">
        <v>1663.04</v>
      </c>
      <c r="M427" s="38">
        <f t="shared" si="36"/>
        <v>1284.4000000000001</v>
      </c>
      <c r="N427" s="38">
        <v>3154.9</v>
      </c>
      <c r="O427" s="38">
        <f t="shared" si="37"/>
        <v>34935.084999999999</v>
      </c>
      <c r="P427"/>
      <c r="Q427"/>
      <c r="R427"/>
      <c r="S427"/>
    </row>
    <row r="428" spans="1:19" s="16" customFormat="1" x14ac:dyDescent="0.25">
      <c r="A428" s="25">
        <v>420</v>
      </c>
      <c r="B428" s="40" t="s">
        <v>1231</v>
      </c>
      <c r="C428" s="40" t="s">
        <v>1230</v>
      </c>
      <c r="D428" s="25" t="s">
        <v>56</v>
      </c>
      <c r="E428" s="28" t="s">
        <v>1224</v>
      </c>
      <c r="F428" s="28" t="s">
        <v>269</v>
      </c>
      <c r="G428" s="25" t="s">
        <v>555</v>
      </c>
      <c r="H428" s="37">
        <v>40402</v>
      </c>
      <c r="I428" s="25" t="s">
        <v>556</v>
      </c>
      <c r="J428" s="38">
        <v>42250</v>
      </c>
      <c r="K428" s="59">
        <f t="shared" si="35"/>
        <v>1212.575</v>
      </c>
      <c r="L428" s="38">
        <v>760.2</v>
      </c>
      <c r="M428" s="38">
        <f t="shared" si="36"/>
        <v>1284.4000000000001</v>
      </c>
      <c r="N428" s="38">
        <v>0</v>
      </c>
      <c r="O428" s="38">
        <f t="shared" si="37"/>
        <v>38992.825000000004</v>
      </c>
      <c r="P428"/>
      <c r="Q428"/>
      <c r="R428"/>
      <c r="S428"/>
    </row>
    <row r="429" spans="1:19" s="16" customFormat="1" x14ac:dyDescent="0.25">
      <c r="A429" s="25">
        <v>421</v>
      </c>
      <c r="B429" s="40" t="s">
        <v>1229</v>
      </c>
      <c r="C429" s="40" t="s">
        <v>1201</v>
      </c>
      <c r="D429" s="25" t="s">
        <v>56</v>
      </c>
      <c r="E429" s="28" t="s">
        <v>1224</v>
      </c>
      <c r="F429" s="28" t="s">
        <v>269</v>
      </c>
      <c r="G429" s="25" t="s">
        <v>555</v>
      </c>
      <c r="H429" s="37">
        <v>40402</v>
      </c>
      <c r="I429" s="25" t="s">
        <v>556</v>
      </c>
      <c r="J429" s="38">
        <v>42250</v>
      </c>
      <c r="K429" s="59">
        <f t="shared" si="35"/>
        <v>1212.575</v>
      </c>
      <c r="L429" s="38">
        <v>523.59</v>
      </c>
      <c r="M429" s="38">
        <f t="shared" si="36"/>
        <v>1284.4000000000001</v>
      </c>
      <c r="N429" s="38">
        <v>1577.45</v>
      </c>
      <c r="O429" s="38">
        <f t="shared" si="37"/>
        <v>37651.985000000008</v>
      </c>
      <c r="P429"/>
      <c r="Q429"/>
      <c r="R429"/>
      <c r="S429"/>
    </row>
    <row r="430" spans="1:19" s="16" customFormat="1" x14ac:dyDescent="0.25">
      <c r="A430" s="25">
        <v>422</v>
      </c>
      <c r="B430" s="40" t="s">
        <v>1228</v>
      </c>
      <c r="C430" s="40" t="s">
        <v>1227</v>
      </c>
      <c r="D430" s="25" t="s">
        <v>56</v>
      </c>
      <c r="E430" s="28" t="s">
        <v>1224</v>
      </c>
      <c r="F430" s="28" t="s">
        <v>269</v>
      </c>
      <c r="G430" s="25" t="s">
        <v>555</v>
      </c>
      <c r="H430" s="37">
        <v>41499</v>
      </c>
      <c r="I430" s="25" t="s">
        <v>556</v>
      </c>
      <c r="J430" s="38">
        <v>42250</v>
      </c>
      <c r="K430" s="59">
        <f t="shared" si="35"/>
        <v>1212.575</v>
      </c>
      <c r="L430" s="38">
        <v>524.59</v>
      </c>
      <c r="M430" s="38">
        <f t="shared" si="36"/>
        <v>1284.4000000000001</v>
      </c>
      <c r="N430" s="38">
        <v>0</v>
      </c>
      <c r="O430" s="38">
        <f t="shared" si="37"/>
        <v>39228.435000000005</v>
      </c>
      <c r="P430"/>
      <c r="Q430"/>
      <c r="R430"/>
      <c r="S430"/>
    </row>
    <row r="431" spans="1:19" s="16" customFormat="1" x14ac:dyDescent="0.25">
      <c r="A431" s="25">
        <v>423</v>
      </c>
      <c r="B431" s="40" t="s">
        <v>1226</v>
      </c>
      <c r="C431" s="40" t="s">
        <v>1225</v>
      </c>
      <c r="D431" s="25" t="s">
        <v>56</v>
      </c>
      <c r="E431" s="28" t="s">
        <v>1224</v>
      </c>
      <c r="F431" s="28" t="s">
        <v>269</v>
      </c>
      <c r="G431" s="25" t="s">
        <v>555</v>
      </c>
      <c r="H431" s="37">
        <v>40210</v>
      </c>
      <c r="I431" s="25" t="s">
        <v>556</v>
      </c>
      <c r="J431" s="38">
        <v>40300</v>
      </c>
      <c r="K431" s="59">
        <f t="shared" si="35"/>
        <v>1156.6099999999999</v>
      </c>
      <c r="L431" s="38">
        <v>484.99</v>
      </c>
      <c r="M431" s="38">
        <f t="shared" si="36"/>
        <v>1225.1199999999999</v>
      </c>
      <c r="N431" s="38">
        <v>500</v>
      </c>
      <c r="O431" s="38">
        <f t="shared" si="37"/>
        <v>36933.279999999999</v>
      </c>
      <c r="P431"/>
      <c r="Q431"/>
      <c r="R431"/>
      <c r="S431"/>
    </row>
    <row r="432" spans="1:19" s="16" customFormat="1" x14ac:dyDescent="0.25">
      <c r="A432" s="25">
        <v>424</v>
      </c>
      <c r="B432" s="40" t="s">
        <v>1223</v>
      </c>
      <c r="C432" s="40" t="s">
        <v>1222</v>
      </c>
      <c r="D432" s="25" t="s">
        <v>56</v>
      </c>
      <c r="E432" s="28" t="s">
        <v>1205</v>
      </c>
      <c r="F432" s="28" t="s">
        <v>269</v>
      </c>
      <c r="G432" s="25" t="s">
        <v>555</v>
      </c>
      <c r="H432" s="37">
        <v>40241</v>
      </c>
      <c r="I432" s="25" t="s">
        <v>556</v>
      </c>
      <c r="J432" s="38">
        <v>40530.1</v>
      </c>
      <c r="K432" s="59">
        <f t="shared" si="35"/>
        <v>1163.21387</v>
      </c>
      <c r="L432" s="38">
        <v>517.47</v>
      </c>
      <c r="M432" s="38">
        <f t="shared" si="36"/>
        <v>1232.1150399999999</v>
      </c>
      <c r="N432" s="38">
        <v>0</v>
      </c>
      <c r="O432" s="38">
        <f t="shared" si="37"/>
        <v>37617.301090000001</v>
      </c>
      <c r="P432"/>
      <c r="Q432"/>
      <c r="R432"/>
      <c r="S432"/>
    </row>
    <row r="433" spans="1:19" s="16" customFormat="1" x14ac:dyDescent="0.25">
      <c r="A433" s="25">
        <v>425</v>
      </c>
      <c r="B433" s="40" t="s">
        <v>1221</v>
      </c>
      <c r="C433" s="40" t="s">
        <v>1219</v>
      </c>
      <c r="D433" s="25" t="s">
        <v>56</v>
      </c>
      <c r="E433" s="28" t="s">
        <v>1205</v>
      </c>
      <c r="F433" s="28" t="s">
        <v>269</v>
      </c>
      <c r="G433" s="25" t="s">
        <v>555</v>
      </c>
      <c r="H433" s="37">
        <v>40241</v>
      </c>
      <c r="I433" s="25" t="s">
        <v>556</v>
      </c>
      <c r="J433" s="38">
        <v>40530.1</v>
      </c>
      <c r="K433" s="59">
        <f t="shared" si="35"/>
        <v>1163.21387</v>
      </c>
      <c r="L433" s="38">
        <v>517.47</v>
      </c>
      <c r="M433" s="38">
        <f t="shared" si="36"/>
        <v>1232.1150399999999</v>
      </c>
      <c r="N433" s="38">
        <v>0</v>
      </c>
      <c r="O433" s="38">
        <f t="shared" si="37"/>
        <v>37617.301090000001</v>
      </c>
      <c r="P433"/>
      <c r="Q433"/>
      <c r="R433"/>
      <c r="S433"/>
    </row>
    <row r="434" spans="1:19" s="16" customFormat="1" x14ac:dyDescent="0.25">
      <c r="A434" s="25">
        <v>426</v>
      </c>
      <c r="B434" s="40" t="s">
        <v>1220</v>
      </c>
      <c r="C434" s="40" t="s">
        <v>1219</v>
      </c>
      <c r="D434" s="25" t="s">
        <v>56</v>
      </c>
      <c r="E434" s="28" t="s">
        <v>1205</v>
      </c>
      <c r="F434" s="28" t="s">
        <v>269</v>
      </c>
      <c r="G434" s="25" t="s">
        <v>555</v>
      </c>
      <c r="H434" s="37">
        <v>40241</v>
      </c>
      <c r="I434" s="25" t="s">
        <v>556</v>
      </c>
      <c r="J434" s="38">
        <v>40530.1</v>
      </c>
      <c r="K434" s="59">
        <f t="shared" si="35"/>
        <v>1163.21387</v>
      </c>
      <c r="L434" s="38">
        <v>517.47</v>
      </c>
      <c r="M434" s="38">
        <f t="shared" si="36"/>
        <v>1232.1150399999999</v>
      </c>
      <c r="N434" s="38">
        <v>1225</v>
      </c>
      <c r="O434" s="38">
        <f t="shared" si="37"/>
        <v>36392.301090000001</v>
      </c>
      <c r="P434"/>
      <c r="Q434"/>
      <c r="R434"/>
      <c r="S434"/>
    </row>
    <row r="435" spans="1:19" s="16" customFormat="1" x14ac:dyDescent="0.25">
      <c r="A435" s="25">
        <v>427</v>
      </c>
      <c r="B435" s="40" t="s">
        <v>1218</v>
      </c>
      <c r="C435" s="40" t="s">
        <v>1217</v>
      </c>
      <c r="D435" s="25" t="s">
        <v>56</v>
      </c>
      <c r="E435" s="28" t="s">
        <v>1205</v>
      </c>
      <c r="F435" s="28" t="s">
        <v>269</v>
      </c>
      <c r="G435" s="25" t="s">
        <v>555</v>
      </c>
      <c r="H435" s="37">
        <v>41183</v>
      </c>
      <c r="I435" s="25" t="s">
        <v>556</v>
      </c>
      <c r="J435" s="38">
        <v>26000</v>
      </c>
      <c r="K435" s="59">
        <f t="shared" si="35"/>
        <v>746.2</v>
      </c>
      <c r="L435" s="38">
        <v>0</v>
      </c>
      <c r="M435" s="38">
        <f t="shared" si="36"/>
        <v>790.4</v>
      </c>
      <c r="N435" s="38">
        <v>0</v>
      </c>
      <c r="O435" s="38">
        <f t="shared" si="37"/>
        <v>24463.399999999998</v>
      </c>
      <c r="P435"/>
      <c r="Q435"/>
      <c r="R435"/>
      <c r="S435"/>
    </row>
    <row r="436" spans="1:19" s="16" customFormat="1" x14ac:dyDescent="0.25">
      <c r="A436" s="25">
        <v>428</v>
      </c>
      <c r="B436" s="40" t="s">
        <v>1216</v>
      </c>
      <c r="C436" s="40" t="s">
        <v>1215</v>
      </c>
      <c r="D436" s="25" t="s">
        <v>56</v>
      </c>
      <c r="E436" s="28" t="s">
        <v>1205</v>
      </c>
      <c r="F436" s="28" t="s">
        <v>269</v>
      </c>
      <c r="G436" s="25" t="s">
        <v>555</v>
      </c>
      <c r="H436" s="37">
        <v>42644</v>
      </c>
      <c r="I436" s="25" t="s">
        <v>556</v>
      </c>
      <c r="J436" s="38">
        <v>40530.1</v>
      </c>
      <c r="K436" s="59">
        <f t="shared" si="35"/>
        <v>1163.21387</v>
      </c>
      <c r="L436" s="38">
        <v>517.47</v>
      </c>
      <c r="M436" s="38">
        <f t="shared" si="36"/>
        <v>1232.1150399999999</v>
      </c>
      <c r="N436" s="38">
        <v>6334.95</v>
      </c>
      <c r="O436" s="38">
        <f t="shared" si="37"/>
        <v>31282.35109</v>
      </c>
      <c r="P436"/>
      <c r="Q436"/>
      <c r="R436"/>
      <c r="S436"/>
    </row>
    <row r="437" spans="1:19" s="16" customFormat="1" x14ac:dyDescent="0.25">
      <c r="A437" s="25">
        <v>429</v>
      </c>
      <c r="B437" s="40" t="s">
        <v>288</v>
      </c>
      <c r="C437" s="40" t="s">
        <v>1214</v>
      </c>
      <c r="D437" s="25" t="s">
        <v>56</v>
      </c>
      <c r="E437" s="28" t="s">
        <v>1205</v>
      </c>
      <c r="F437" s="28" t="s">
        <v>269</v>
      </c>
      <c r="G437" s="25" t="s">
        <v>555</v>
      </c>
      <c r="H437" s="37">
        <v>42644</v>
      </c>
      <c r="I437" s="25" t="s">
        <v>556</v>
      </c>
      <c r="J437" s="38">
        <v>40530.1</v>
      </c>
      <c r="K437" s="59">
        <f t="shared" si="35"/>
        <v>1163.21387</v>
      </c>
      <c r="L437" s="38">
        <v>517.47</v>
      </c>
      <c r="M437" s="38">
        <f t="shared" si="36"/>
        <v>1232.1150399999999</v>
      </c>
      <c r="N437" s="38">
        <v>14609.16</v>
      </c>
      <c r="O437" s="38">
        <f t="shared" si="37"/>
        <v>23008.141090000001</v>
      </c>
      <c r="P437"/>
      <c r="Q437"/>
      <c r="R437"/>
      <c r="S437"/>
    </row>
    <row r="438" spans="1:19" s="16" customFormat="1" x14ac:dyDescent="0.25">
      <c r="A438" s="25">
        <v>430</v>
      </c>
      <c r="B438" s="40" t="s">
        <v>1213</v>
      </c>
      <c r="C438" s="40" t="s">
        <v>1212</v>
      </c>
      <c r="D438" s="25" t="s">
        <v>56</v>
      </c>
      <c r="E438" s="28" t="s">
        <v>1205</v>
      </c>
      <c r="F438" s="28" t="s">
        <v>269</v>
      </c>
      <c r="G438" s="25" t="s">
        <v>555</v>
      </c>
      <c r="H438" s="37">
        <v>42522</v>
      </c>
      <c r="I438" s="25" t="s">
        <v>556</v>
      </c>
      <c r="J438" s="38">
        <v>26000</v>
      </c>
      <c r="K438" s="59">
        <f t="shared" si="35"/>
        <v>746.2</v>
      </c>
      <c r="L438" s="38">
        <v>0</v>
      </c>
      <c r="M438" s="38">
        <f t="shared" si="36"/>
        <v>790.4</v>
      </c>
      <c r="N438" s="38">
        <v>3024.9</v>
      </c>
      <c r="O438" s="38">
        <f t="shared" si="37"/>
        <v>21438.499999999996</v>
      </c>
      <c r="P438"/>
      <c r="Q438"/>
      <c r="R438"/>
      <c r="S438"/>
    </row>
    <row r="439" spans="1:19" s="16" customFormat="1" x14ac:dyDescent="0.25">
      <c r="A439" s="25">
        <v>431</v>
      </c>
      <c r="B439" s="40" t="s">
        <v>1211</v>
      </c>
      <c r="C439" s="40" t="s">
        <v>1210</v>
      </c>
      <c r="D439" s="25" t="s">
        <v>56</v>
      </c>
      <c r="E439" s="28" t="s">
        <v>1205</v>
      </c>
      <c r="F439" s="28" t="s">
        <v>269</v>
      </c>
      <c r="G439" s="25" t="s">
        <v>555</v>
      </c>
      <c r="H439" s="37">
        <v>40400</v>
      </c>
      <c r="I439" s="25" t="s">
        <v>556</v>
      </c>
      <c r="J439" s="38">
        <v>40530.1</v>
      </c>
      <c r="K439" s="59">
        <f t="shared" si="35"/>
        <v>1163.21387</v>
      </c>
      <c r="L439" s="38">
        <v>517.47</v>
      </c>
      <c r="M439" s="38">
        <f t="shared" si="36"/>
        <v>1232.1150399999999</v>
      </c>
      <c r="N439" s="38">
        <v>0</v>
      </c>
      <c r="O439" s="38">
        <f t="shared" si="37"/>
        <v>37617.301090000001</v>
      </c>
      <c r="P439"/>
      <c r="Q439"/>
      <c r="R439"/>
      <c r="S439"/>
    </row>
    <row r="440" spans="1:19" s="16" customFormat="1" x14ac:dyDescent="0.25">
      <c r="A440" s="25">
        <v>432</v>
      </c>
      <c r="B440" s="40" t="s">
        <v>1209</v>
      </c>
      <c r="C440" s="40" t="s">
        <v>1208</v>
      </c>
      <c r="D440" s="25" t="s">
        <v>56</v>
      </c>
      <c r="E440" s="28" t="s">
        <v>1205</v>
      </c>
      <c r="F440" s="28" t="s">
        <v>269</v>
      </c>
      <c r="G440" s="25" t="s">
        <v>555</v>
      </c>
      <c r="H440" s="37">
        <v>43344</v>
      </c>
      <c r="I440" s="25" t="s">
        <v>556</v>
      </c>
      <c r="J440" s="38">
        <v>40530.1</v>
      </c>
      <c r="K440" s="59">
        <f t="shared" si="35"/>
        <v>1163.21387</v>
      </c>
      <c r="L440" s="38">
        <v>517.47</v>
      </c>
      <c r="M440" s="38">
        <f t="shared" si="36"/>
        <v>1232.1150399999999</v>
      </c>
      <c r="N440" s="38">
        <v>5779.56</v>
      </c>
      <c r="O440" s="38">
        <f t="shared" si="37"/>
        <v>31837.74109</v>
      </c>
      <c r="P440"/>
      <c r="Q440"/>
      <c r="R440"/>
      <c r="S440"/>
    </row>
    <row r="441" spans="1:19" s="16" customFormat="1" ht="15.75" x14ac:dyDescent="0.25">
      <c r="A441" s="25">
        <v>433</v>
      </c>
      <c r="B441" s="40" t="s">
        <v>1207</v>
      </c>
      <c r="C441" s="40" t="s">
        <v>1206</v>
      </c>
      <c r="D441" s="25" t="s">
        <v>56</v>
      </c>
      <c r="E441" s="28" t="s">
        <v>1205</v>
      </c>
      <c r="F441" s="28" t="s">
        <v>269</v>
      </c>
      <c r="G441" s="25" t="s">
        <v>555</v>
      </c>
      <c r="H441" s="37">
        <v>41428</v>
      </c>
      <c r="I441" s="25" t="s">
        <v>556</v>
      </c>
      <c r="J441" s="66">
        <v>40530.1</v>
      </c>
      <c r="K441" s="59">
        <f t="shared" si="35"/>
        <v>1163.21387</v>
      </c>
      <c r="L441" s="38">
        <v>517.47</v>
      </c>
      <c r="M441" s="38">
        <f t="shared" si="36"/>
        <v>1232.1150399999999</v>
      </c>
      <c r="N441" s="38">
        <v>0</v>
      </c>
      <c r="O441" s="38">
        <f t="shared" si="37"/>
        <v>37617.301090000001</v>
      </c>
      <c r="P441"/>
      <c r="Q441"/>
      <c r="R441"/>
      <c r="S441"/>
    </row>
    <row r="442" spans="1:19" s="16" customFormat="1" x14ac:dyDescent="0.25">
      <c r="A442" s="25">
        <v>434</v>
      </c>
      <c r="B442" s="40" t="s">
        <v>1204</v>
      </c>
      <c r="C442" s="40" t="s">
        <v>1203</v>
      </c>
      <c r="D442" s="25" t="s">
        <v>56</v>
      </c>
      <c r="E442" s="28" t="s">
        <v>811</v>
      </c>
      <c r="F442" s="28" t="s">
        <v>269</v>
      </c>
      <c r="G442" s="25" t="s">
        <v>555</v>
      </c>
      <c r="H442" s="37">
        <v>40425</v>
      </c>
      <c r="I442" s="25" t="s">
        <v>556</v>
      </c>
      <c r="J442" s="38">
        <v>19000</v>
      </c>
      <c r="K442" s="59">
        <f t="shared" si="35"/>
        <v>545.29999999999995</v>
      </c>
      <c r="L442" s="38">
        <v>0</v>
      </c>
      <c r="M442" s="38">
        <f t="shared" si="36"/>
        <v>577.6</v>
      </c>
      <c r="N442" s="38">
        <v>6329.62</v>
      </c>
      <c r="O442" s="38">
        <f t="shared" si="37"/>
        <v>11547.480000000003</v>
      </c>
      <c r="P442"/>
      <c r="Q442"/>
      <c r="R442"/>
      <c r="S442"/>
    </row>
    <row r="443" spans="1:19" s="16" customFormat="1" x14ac:dyDescent="0.25">
      <c r="A443" s="25">
        <v>435</v>
      </c>
      <c r="B443" s="40" t="s">
        <v>1202</v>
      </c>
      <c r="C443" s="40" t="s">
        <v>1201</v>
      </c>
      <c r="D443" s="25" t="s">
        <v>56</v>
      </c>
      <c r="E443" s="28" t="s">
        <v>617</v>
      </c>
      <c r="F443" s="28" t="s">
        <v>269</v>
      </c>
      <c r="G443" s="25" t="s">
        <v>555</v>
      </c>
      <c r="H443" s="37">
        <v>44896</v>
      </c>
      <c r="I443" s="25" t="s">
        <v>556</v>
      </c>
      <c r="J443" s="38">
        <v>23200</v>
      </c>
      <c r="K443" s="59">
        <f t="shared" si="35"/>
        <v>665.84</v>
      </c>
      <c r="L443" s="38"/>
      <c r="M443" s="38">
        <f t="shared" si="36"/>
        <v>705.28</v>
      </c>
      <c r="N443" s="38"/>
      <c r="O443" s="38">
        <f t="shared" si="37"/>
        <v>21828.880000000001</v>
      </c>
      <c r="P443"/>
      <c r="Q443"/>
      <c r="R443"/>
      <c r="S443"/>
    </row>
    <row r="444" spans="1:19" s="16" customFormat="1" x14ac:dyDescent="0.25">
      <c r="A444" s="25">
        <v>436</v>
      </c>
      <c r="B444" s="40" t="s">
        <v>1197</v>
      </c>
      <c r="C444" s="40" t="s">
        <v>1196</v>
      </c>
      <c r="D444" s="25" t="s">
        <v>55</v>
      </c>
      <c r="E444" s="28" t="s">
        <v>1195</v>
      </c>
      <c r="F444" s="28" t="s">
        <v>269</v>
      </c>
      <c r="G444" s="25" t="s">
        <v>555</v>
      </c>
      <c r="H444" s="37">
        <v>42248</v>
      </c>
      <c r="I444" s="25" t="s">
        <v>556</v>
      </c>
      <c r="J444" s="38">
        <v>40530.1</v>
      </c>
      <c r="K444" s="59">
        <f t="shared" si="35"/>
        <v>1163.21387</v>
      </c>
      <c r="L444" s="38">
        <v>517.47</v>
      </c>
      <c r="M444" s="38">
        <f t="shared" si="36"/>
        <v>1232.1150399999999</v>
      </c>
      <c r="N444" s="38">
        <v>0</v>
      </c>
      <c r="O444" s="38">
        <f t="shared" si="37"/>
        <v>37617.301090000001</v>
      </c>
      <c r="P444"/>
      <c r="Q444"/>
      <c r="R444"/>
      <c r="S444"/>
    </row>
    <row r="445" spans="1:19" s="16" customFormat="1" x14ac:dyDescent="0.25">
      <c r="A445" s="25">
        <v>437</v>
      </c>
      <c r="B445" s="55" t="s">
        <v>1267</v>
      </c>
      <c r="C445" s="55" t="s">
        <v>1266</v>
      </c>
      <c r="D445" s="25" t="s">
        <v>56</v>
      </c>
      <c r="E445" s="28" t="s">
        <v>1261</v>
      </c>
      <c r="F445" s="67" t="s">
        <v>1260</v>
      </c>
      <c r="G445" s="25" t="s">
        <v>555</v>
      </c>
      <c r="H445" s="37">
        <v>39600</v>
      </c>
      <c r="I445" s="25" t="s">
        <v>556</v>
      </c>
      <c r="J445" s="38">
        <v>69663.100000000006</v>
      </c>
      <c r="K445" s="59">
        <f t="shared" ref="K445:K475" si="38">+J445*2.87%</f>
        <v>1999.3309700000002</v>
      </c>
      <c r="L445" s="38">
        <v>5305.05</v>
      </c>
      <c r="M445" s="38">
        <f t="shared" ref="M445:M475" si="39">+J445*3.04%</f>
        <v>2117.7582400000001</v>
      </c>
      <c r="N445" s="38">
        <v>0</v>
      </c>
      <c r="O445" s="38">
        <f t="shared" ref="O445:O475" si="40">+J445-K445-L445-M445-N445</f>
        <v>60240.960790000005</v>
      </c>
      <c r="P445"/>
      <c r="Q445"/>
      <c r="R445"/>
      <c r="S445"/>
    </row>
    <row r="446" spans="1:19" s="16" customFormat="1" x14ac:dyDescent="0.25">
      <c r="A446" s="25">
        <v>438</v>
      </c>
      <c r="B446" s="55" t="s">
        <v>1265</v>
      </c>
      <c r="C446" s="55" t="s">
        <v>1264</v>
      </c>
      <c r="D446" s="25" t="s">
        <v>56</v>
      </c>
      <c r="E446" s="28" t="s">
        <v>1261</v>
      </c>
      <c r="F446" s="67" t="s">
        <v>1260</v>
      </c>
      <c r="G446" s="25" t="s">
        <v>555</v>
      </c>
      <c r="H446" s="37">
        <v>45047</v>
      </c>
      <c r="I446" s="25" t="s">
        <v>556</v>
      </c>
      <c r="J446" s="38">
        <v>69663.100000000006</v>
      </c>
      <c r="K446" s="59">
        <f t="shared" si="38"/>
        <v>1999.3309700000002</v>
      </c>
      <c r="L446" s="38">
        <v>5305.05</v>
      </c>
      <c r="M446" s="38">
        <f t="shared" si="39"/>
        <v>2117.7582400000001</v>
      </c>
      <c r="N446" s="38"/>
      <c r="O446" s="38">
        <f t="shared" si="40"/>
        <v>60240.960790000005</v>
      </c>
      <c r="P446"/>
      <c r="Q446"/>
      <c r="R446"/>
      <c r="S446"/>
    </row>
    <row r="447" spans="1:19" s="16" customFormat="1" x14ac:dyDescent="0.25">
      <c r="A447" s="25">
        <v>439</v>
      </c>
      <c r="B447" s="55" t="s">
        <v>1263</v>
      </c>
      <c r="C447" s="55" t="s">
        <v>1262</v>
      </c>
      <c r="D447" s="25" t="s">
        <v>56</v>
      </c>
      <c r="E447" s="40" t="s">
        <v>1261</v>
      </c>
      <c r="F447" s="67" t="s">
        <v>1260</v>
      </c>
      <c r="G447" s="25" t="s">
        <v>555</v>
      </c>
      <c r="H447" s="37">
        <v>45108</v>
      </c>
      <c r="I447" s="25" t="s">
        <v>556</v>
      </c>
      <c r="J447" s="38">
        <v>69663.100000000006</v>
      </c>
      <c r="K447" s="59">
        <f t="shared" si="38"/>
        <v>1999.3309700000002</v>
      </c>
      <c r="L447" s="38">
        <v>5305.05</v>
      </c>
      <c r="M447" s="38">
        <f t="shared" si="39"/>
        <v>2117.7582400000001</v>
      </c>
      <c r="N447" s="38"/>
      <c r="O447" s="38">
        <f t="shared" si="40"/>
        <v>60240.960790000005</v>
      </c>
      <c r="P447"/>
      <c r="Q447"/>
      <c r="R447"/>
      <c r="S447"/>
    </row>
    <row r="448" spans="1:19" s="16" customFormat="1" x14ac:dyDescent="0.25">
      <c r="A448" s="25">
        <v>440</v>
      </c>
      <c r="B448" s="40" t="s">
        <v>1259</v>
      </c>
      <c r="C448" s="40" t="s">
        <v>1258</v>
      </c>
      <c r="D448" s="25" t="s">
        <v>56</v>
      </c>
      <c r="E448" s="34" t="s">
        <v>1253</v>
      </c>
      <c r="F448" s="28" t="s">
        <v>1252</v>
      </c>
      <c r="G448" s="25" t="s">
        <v>555</v>
      </c>
      <c r="H448" s="37">
        <v>45047</v>
      </c>
      <c r="I448" s="25" t="s">
        <v>556</v>
      </c>
      <c r="J448" s="38">
        <v>69663.100000000006</v>
      </c>
      <c r="K448" s="59">
        <f t="shared" si="38"/>
        <v>1999.3309700000002</v>
      </c>
      <c r="L448" s="38">
        <v>5305.05</v>
      </c>
      <c r="M448" s="38">
        <f t="shared" si="39"/>
        <v>2117.7582400000001</v>
      </c>
      <c r="N448" s="38">
        <v>3174.76</v>
      </c>
      <c r="O448" s="38">
        <f t="shared" si="40"/>
        <v>57066.200790000003</v>
      </c>
      <c r="P448"/>
      <c r="Q448"/>
      <c r="R448"/>
      <c r="S448"/>
    </row>
    <row r="449" spans="1:19" s="16" customFormat="1" x14ac:dyDescent="0.25">
      <c r="A449" s="25">
        <v>441</v>
      </c>
      <c r="B449" s="40" t="s">
        <v>1257</v>
      </c>
      <c r="C449" s="40" t="s">
        <v>1256</v>
      </c>
      <c r="D449" s="25" t="s">
        <v>56</v>
      </c>
      <c r="E449" s="34" t="s">
        <v>1253</v>
      </c>
      <c r="F449" s="28" t="s">
        <v>1252</v>
      </c>
      <c r="G449" s="25" t="s">
        <v>555</v>
      </c>
      <c r="H449" s="37">
        <v>45108</v>
      </c>
      <c r="I449" s="25" t="s">
        <v>556</v>
      </c>
      <c r="J449" s="38">
        <v>69662.63</v>
      </c>
      <c r="K449" s="59">
        <f t="shared" si="38"/>
        <v>1999.317481</v>
      </c>
      <c r="L449" s="38">
        <v>5305.05</v>
      </c>
      <c r="M449" s="38">
        <f t="shared" si="39"/>
        <v>2117.7439520000003</v>
      </c>
      <c r="N449" s="38"/>
      <c r="O449" s="38">
        <f t="shared" si="40"/>
        <v>60240.518566999999</v>
      </c>
      <c r="P449"/>
      <c r="Q449"/>
      <c r="R449"/>
      <c r="S449"/>
    </row>
    <row r="450" spans="1:19" s="16" customFormat="1" x14ac:dyDescent="0.25">
      <c r="A450" s="25">
        <v>442</v>
      </c>
      <c r="B450" s="40" t="s">
        <v>1255</v>
      </c>
      <c r="C450" s="40" t="s">
        <v>1254</v>
      </c>
      <c r="D450" s="25" t="s">
        <v>56</v>
      </c>
      <c r="E450" s="34" t="s">
        <v>1253</v>
      </c>
      <c r="F450" s="28" t="s">
        <v>1252</v>
      </c>
      <c r="G450" s="25" t="s">
        <v>555</v>
      </c>
      <c r="H450" s="37">
        <v>45108</v>
      </c>
      <c r="I450" s="25" t="s">
        <v>556</v>
      </c>
      <c r="J450" s="38">
        <v>69662.63</v>
      </c>
      <c r="K450" s="59">
        <f t="shared" si="38"/>
        <v>1999.317481</v>
      </c>
      <c r="L450" s="38">
        <v>5305.05</v>
      </c>
      <c r="M450" s="38">
        <f t="shared" si="39"/>
        <v>2117.7439520000003</v>
      </c>
      <c r="N450" s="38"/>
      <c r="O450" s="38">
        <f t="shared" si="40"/>
        <v>60240.518566999999</v>
      </c>
      <c r="P450"/>
      <c r="Q450"/>
      <c r="R450"/>
      <c r="S450"/>
    </row>
    <row r="451" spans="1:19" s="16" customFormat="1" x14ac:dyDescent="0.25">
      <c r="A451" s="25">
        <v>443</v>
      </c>
      <c r="B451" s="18" t="s">
        <v>1284</v>
      </c>
      <c r="C451" s="18" t="s">
        <v>1283</v>
      </c>
      <c r="D451" s="19" t="s">
        <v>56</v>
      </c>
      <c r="E451" s="18" t="s">
        <v>1282</v>
      </c>
      <c r="F451" s="23" t="s">
        <v>1268</v>
      </c>
      <c r="G451" s="36" t="s">
        <v>280</v>
      </c>
      <c r="H451" s="37">
        <v>39539</v>
      </c>
      <c r="I451" s="37">
        <v>45383</v>
      </c>
      <c r="J451" s="32">
        <v>53500</v>
      </c>
      <c r="K451" s="45">
        <f t="shared" si="38"/>
        <v>1535.45</v>
      </c>
      <c r="L451" s="38">
        <v>2090.65</v>
      </c>
      <c r="M451" s="56">
        <f t="shared" si="39"/>
        <v>1626.4</v>
      </c>
      <c r="N451" s="38">
        <v>1715.46</v>
      </c>
      <c r="O451" s="56">
        <f t="shared" si="40"/>
        <v>46532.04</v>
      </c>
    </row>
    <row r="452" spans="1:19" s="16" customFormat="1" x14ac:dyDescent="0.25">
      <c r="A452" s="25">
        <v>444</v>
      </c>
      <c r="B452" s="18" t="s">
        <v>1281</v>
      </c>
      <c r="C452" s="18" t="s">
        <v>1280</v>
      </c>
      <c r="D452" s="19" t="s">
        <v>56</v>
      </c>
      <c r="E452" s="18" t="s">
        <v>1279</v>
      </c>
      <c r="F452" s="23" t="s">
        <v>1268</v>
      </c>
      <c r="G452" s="36" t="s">
        <v>280</v>
      </c>
      <c r="H452" s="37">
        <v>39624</v>
      </c>
      <c r="I452" s="37">
        <v>45102</v>
      </c>
      <c r="J452" s="32">
        <v>42800</v>
      </c>
      <c r="K452" s="45">
        <f t="shared" si="38"/>
        <v>1228.3599999999999</v>
      </c>
      <c r="L452" s="38">
        <v>837.83</v>
      </c>
      <c r="M452" s="56">
        <f t="shared" si="39"/>
        <v>1301.1199999999999</v>
      </c>
      <c r="N452" s="38">
        <v>0</v>
      </c>
      <c r="O452" s="56">
        <f t="shared" si="40"/>
        <v>39432.689999999995</v>
      </c>
    </row>
    <row r="453" spans="1:19" s="16" customFormat="1" x14ac:dyDescent="0.25">
      <c r="A453" s="25">
        <v>445</v>
      </c>
      <c r="B453" s="18" t="s">
        <v>1278</v>
      </c>
      <c r="C453" s="18" t="s">
        <v>1277</v>
      </c>
      <c r="D453" s="19" t="s">
        <v>56</v>
      </c>
      <c r="E453" s="18" t="s">
        <v>1274</v>
      </c>
      <c r="F453" s="23" t="s">
        <v>1268</v>
      </c>
      <c r="G453" s="36" t="s">
        <v>280</v>
      </c>
      <c r="H453" s="37">
        <v>40238</v>
      </c>
      <c r="I453" s="37">
        <v>45352</v>
      </c>
      <c r="J453" s="32">
        <v>48348.3</v>
      </c>
      <c r="K453" s="45">
        <f t="shared" si="38"/>
        <v>1387.5962100000002</v>
      </c>
      <c r="L453" s="38">
        <v>1106.25</v>
      </c>
      <c r="M453" s="56">
        <f t="shared" si="39"/>
        <v>1469.7883200000001</v>
      </c>
      <c r="N453" s="38">
        <v>9103.92</v>
      </c>
      <c r="O453" s="56">
        <f t="shared" si="40"/>
        <v>35280.745470000002</v>
      </c>
    </row>
    <row r="454" spans="1:19" s="16" customFormat="1" x14ac:dyDescent="0.25">
      <c r="A454" s="25">
        <v>446</v>
      </c>
      <c r="B454" s="40" t="s">
        <v>1305</v>
      </c>
      <c r="C454" s="40" t="s">
        <v>1304</v>
      </c>
      <c r="D454" s="25" t="s">
        <v>56</v>
      </c>
      <c r="E454" s="61" t="s">
        <v>1303</v>
      </c>
      <c r="F454" s="28" t="s">
        <v>1268</v>
      </c>
      <c r="G454" s="25" t="s">
        <v>555</v>
      </c>
      <c r="H454" s="37">
        <v>39539</v>
      </c>
      <c r="I454" s="25" t="s">
        <v>556</v>
      </c>
      <c r="J454" s="38">
        <v>30000</v>
      </c>
      <c r="K454" s="59">
        <f t="shared" si="38"/>
        <v>861</v>
      </c>
      <c r="L454" s="38">
        <v>0</v>
      </c>
      <c r="M454" s="38">
        <f t="shared" si="39"/>
        <v>912</v>
      </c>
      <c r="N454" s="38">
        <v>4019.95</v>
      </c>
      <c r="O454" s="38">
        <f t="shared" si="40"/>
        <v>24207.05</v>
      </c>
      <c r="P454"/>
      <c r="Q454"/>
      <c r="R454"/>
      <c r="S454"/>
    </row>
    <row r="455" spans="1:19" s="16" customFormat="1" ht="30" x14ac:dyDescent="0.25">
      <c r="A455" s="25">
        <v>447</v>
      </c>
      <c r="B455" s="18" t="s">
        <v>1276</v>
      </c>
      <c r="C455" s="18" t="s">
        <v>1275</v>
      </c>
      <c r="D455" s="19" t="s">
        <v>56</v>
      </c>
      <c r="E455" s="21" t="s">
        <v>1274</v>
      </c>
      <c r="F455" s="23" t="s">
        <v>1268</v>
      </c>
      <c r="G455" s="36" t="s">
        <v>280</v>
      </c>
      <c r="H455" s="37">
        <v>44319</v>
      </c>
      <c r="I455" s="37">
        <v>45049</v>
      </c>
      <c r="J455" s="33">
        <v>50960</v>
      </c>
      <c r="K455" s="45">
        <f t="shared" si="38"/>
        <v>1462.5519999999999</v>
      </c>
      <c r="L455" s="38">
        <v>1989.49</v>
      </c>
      <c r="M455" s="56">
        <f t="shared" si="39"/>
        <v>1549.184</v>
      </c>
      <c r="N455" s="38">
        <v>17816.05</v>
      </c>
      <c r="O455" s="56">
        <f t="shared" si="40"/>
        <v>28142.723999999998</v>
      </c>
    </row>
    <row r="456" spans="1:19" s="16" customFormat="1" x14ac:dyDescent="0.25">
      <c r="A456" s="25">
        <v>448</v>
      </c>
      <c r="B456" s="18" t="s">
        <v>1273</v>
      </c>
      <c r="C456" s="18" t="s">
        <v>1272</v>
      </c>
      <c r="D456" s="19" t="s">
        <v>56</v>
      </c>
      <c r="E456" s="18" t="s">
        <v>1269</v>
      </c>
      <c r="F456" s="23" t="s">
        <v>1268</v>
      </c>
      <c r="G456" s="36" t="s">
        <v>280</v>
      </c>
      <c r="H456" s="37">
        <v>39706</v>
      </c>
      <c r="I456" s="37">
        <v>45184</v>
      </c>
      <c r="J456" s="32">
        <v>30500</v>
      </c>
      <c r="K456" s="45">
        <f t="shared" si="38"/>
        <v>875.35</v>
      </c>
      <c r="L456" s="38">
        <v>0</v>
      </c>
      <c r="M456" s="56">
        <f t="shared" si="39"/>
        <v>927.2</v>
      </c>
      <c r="N456" s="38">
        <v>0</v>
      </c>
      <c r="O456" s="56">
        <f t="shared" si="40"/>
        <v>28697.45</v>
      </c>
    </row>
    <row r="457" spans="1:19" s="16" customFormat="1" x14ac:dyDescent="0.25">
      <c r="A457" s="25">
        <v>449</v>
      </c>
      <c r="B457" s="18" t="s">
        <v>1271</v>
      </c>
      <c r="C457" s="18" t="s">
        <v>1270</v>
      </c>
      <c r="D457" s="19" t="s">
        <v>55</v>
      </c>
      <c r="E457" s="18" t="s">
        <v>1269</v>
      </c>
      <c r="F457" s="23" t="s">
        <v>1268</v>
      </c>
      <c r="G457" s="36" t="s">
        <v>280</v>
      </c>
      <c r="H457" s="37">
        <v>44256</v>
      </c>
      <c r="I457" s="37">
        <v>45170</v>
      </c>
      <c r="J457" s="32">
        <v>27700</v>
      </c>
      <c r="K457" s="45">
        <f t="shared" si="38"/>
        <v>794.99</v>
      </c>
      <c r="L457" s="38">
        <v>0</v>
      </c>
      <c r="M457" s="56">
        <f t="shared" si="39"/>
        <v>842.08</v>
      </c>
      <c r="N457" s="38">
        <v>0</v>
      </c>
      <c r="O457" s="56">
        <f t="shared" si="40"/>
        <v>26062.929999999997</v>
      </c>
    </row>
    <row r="458" spans="1:19" s="16" customFormat="1" x14ac:dyDescent="0.25">
      <c r="A458" s="25">
        <v>450</v>
      </c>
      <c r="B458" s="40" t="s">
        <v>863</v>
      </c>
      <c r="C458" s="40" t="s">
        <v>1302</v>
      </c>
      <c r="D458" s="25" t="s">
        <v>55</v>
      </c>
      <c r="E458" s="61" t="s">
        <v>1269</v>
      </c>
      <c r="F458" s="28" t="s">
        <v>1268</v>
      </c>
      <c r="G458" s="25" t="s">
        <v>555</v>
      </c>
      <c r="H458" s="37">
        <v>42430</v>
      </c>
      <c r="I458" s="25" t="s">
        <v>556</v>
      </c>
      <c r="J458" s="38">
        <v>27700</v>
      </c>
      <c r="K458" s="59">
        <f t="shared" si="38"/>
        <v>794.99</v>
      </c>
      <c r="L458" s="38">
        <v>0</v>
      </c>
      <c r="M458" s="38">
        <f t="shared" si="39"/>
        <v>842.08</v>
      </c>
      <c r="N458" s="38">
        <v>0</v>
      </c>
      <c r="O458" s="38">
        <f t="shared" si="40"/>
        <v>26062.929999999997</v>
      </c>
      <c r="P458"/>
      <c r="Q458"/>
      <c r="R458"/>
      <c r="S458"/>
    </row>
    <row r="459" spans="1:19" s="16" customFormat="1" x14ac:dyDescent="0.25">
      <c r="A459" s="25">
        <v>451</v>
      </c>
      <c r="B459" s="40" t="s">
        <v>1301</v>
      </c>
      <c r="C459" s="40" t="s">
        <v>1300</v>
      </c>
      <c r="D459" s="25" t="s">
        <v>56</v>
      </c>
      <c r="E459" s="61" t="s">
        <v>1269</v>
      </c>
      <c r="F459" s="28" t="s">
        <v>1268</v>
      </c>
      <c r="G459" s="25" t="s">
        <v>555</v>
      </c>
      <c r="H459" s="37">
        <v>39644</v>
      </c>
      <c r="I459" s="25" t="s">
        <v>556</v>
      </c>
      <c r="J459" s="38">
        <v>27700</v>
      </c>
      <c r="K459" s="59">
        <f t="shared" si="38"/>
        <v>794.99</v>
      </c>
      <c r="L459" s="38">
        <v>0</v>
      </c>
      <c r="M459" s="38">
        <f t="shared" si="39"/>
        <v>842.08</v>
      </c>
      <c r="N459" s="38">
        <v>2726.51</v>
      </c>
      <c r="O459" s="38">
        <f t="shared" si="40"/>
        <v>23336.42</v>
      </c>
      <c r="P459"/>
      <c r="Q459"/>
      <c r="R459"/>
      <c r="S459"/>
    </row>
    <row r="460" spans="1:19" s="16" customFormat="1" x14ac:dyDescent="0.25">
      <c r="A460" s="25">
        <v>452</v>
      </c>
      <c r="B460" s="40" t="s">
        <v>718</v>
      </c>
      <c r="C460" s="40" t="s">
        <v>1299</v>
      </c>
      <c r="D460" s="25" t="s">
        <v>56</v>
      </c>
      <c r="E460" s="61" t="s">
        <v>1269</v>
      </c>
      <c r="F460" s="28" t="s">
        <v>1268</v>
      </c>
      <c r="G460" s="25" t="s">
        <v>555</v>
      </c>
      <c r="H460" s="37">
        <v>39692</v>
      </c>
      <c r="I460" s="25" t="s">
        <v>556</v>
      </c>
      <c r="J460" s="38">
        <v>27700</v>
      </c>
      <c r="K460" s="59">
        <f t="shared" si="38"/>
        <v>794.99</v>
      </c>
      <c r="L460" s="38">
        <v>0</v>
      </c>
      <c r="M460" s="38">
        <f t="shared" si="39"/>
        <v>842.08</v>
      </c>
      <c r="N460" s="38">
        <v>0</v>
      </c>
      <c r="O460" s="38">
        <f t="shared" si="40"/>
        <v>26062.929999999997</v>
      </c>
      <c r="P460"/>
      <c r="Q460"/>
      <c r="R460"/>
      <c r="S460"/>
    </row>
    <row r="461" spans="1:19" s="16" customFormat="1" x14ac:dyDescent="0.25">
      <c r="A461" s="25">
        <v>453</v>
      </c>
      <c r="B461" s="40" t="s">
        <v>1298</v>
      </c>
      <c r="C461" s="40" t="s">
        <v>1297</v>
      </c>
      <c r="D461" s="25" t="s">
        <v>55</v>
      </c>
      <c r="E461" s="61" t="s">
        <v>1269</v>
      </c>
      <c r="F461" s="28" t="s">
        <v>1268</v>
      </c>
      <c r="G461" s="25" t="s">
        <v>555</v>
      </c>
      <c r="H461" s="37">
        <v>39706</v>
      </c>
      <c r="I461" s="25" t="s">
        <v>556</v>
      </c>
      <c r="J461" s="38">
        <v>27700</v>
      </c>
      <c r="K461" s="59">
        <f t="shared" si="38"/>
        <v>794.99</v>
      </c>
      <c r="L461" s="38">
        <v>0</v>
      </c>
      <c r="M461" s="38">
        <f t="shared" si="39"/>
        <v>842.08</v>
      </c>
      <c r="N461" s="38">
        <v>14818.27</v>
      </c>
      <c r="O461" s="38">
        <f t="shared" si="40"/>
        <v>11244.659999999996</v>
      </c>
      <c r="P461"/>
      <c r="Q461"/>
      <c r="R461"/>
      <c r="S461"/>
    </row>
    <row r="462" spans="1:19" s="16" customFormat="1" x14ac:dyDescent="0.25">
      <c r="A462" s="25">
        <v>454</v>
      </c>
      <c r="B462" s="40" t="s">
        <v>1296</v>
      </c>
      <c r="C462" s="40" t="s">
        <v>1295</v>
      </c>
      <c r="D462" s="25" t="s">
        <v>56</v>
      </c>
      <c r="E462" s="61" t="s">
        <v>1269</v>
      </c>
      <c r="F462" s="28" t="s">
        <v>1268</v>
      </c>
      <c r="G462" s="25" t="s">
        <v>555</v>
      </c>
      <c r="H462" s="37">
        <v>39638</v>
      </c>
      <c r="I462" s="25" t="s">
        <v>556</v>
      </c>
      <c r="J462" s="38">
        <v>27700</v>
      </c>
      <c r="K462" s="59">
        <f t="shared" si="38"/>
        <v>794.99</v>
      </c>
      <c r="L462" s="38">
        <v>0</v>
      </c>
      <c r="M462" s="38">
        <f t="shared" si="39"/>
        <v>842.08</v>
      </c>
      <c r="N462" s="38">
        <v>0</v>
      </c>
      <c r="O462" s="38">
        <f t="shared" si="40"/>
        <v>26062.929999999997</v>
      </c>
      <c r="P462"/>
      <c r="Q462"/>
      <c r="R462"/>
      <c r="S462"/>
    </row>
    <row r="463" spans="1:19" s="16" customFormat="1" x14ac:dyDescent="0.25">
      <c r="A463" s="25">
        <v>455</v>
      </c>
      <c r="B463" s="40" t="s">
        <v>1294</v>
      </c>
      <c r="C463" s="40" t="s">
        <v>978</v>
      </c>
      <c r="D463" s="25" t="s">
        <v>56</v>
      </c>
      <c r="E463" s="61" t="s">
        <v>1269</v>
      </c>
      <c r="F463" s="28" t="s">
        <v>1268</v>
      </c>
      <c r="G463" s="25" t="s">
        <v>555</v>
      </c>
      <c r="H463" s="37">
        <v>41235</v>
      </c>
      <c r="I463" s="25" t="s">
        <v>556</v>
      </c>
      <c r="J463" s="38">
        <v>27700</v>
      </c>
      <c r="K463" s="59">
        <f t="shared" si="38"/>
        <v>794.99</v>
      </c>
      <c r="L463" s="38">
        <v>0</v>
      </c>
      <c r="M463" s="38">
        <f t="shared" si="39"/>
        <v>842.08</v>
      </c>
      <c r="N463" s="38">
        <v>10117.290000000001</v>
      </c>
      <c r="O463" s="38">
        <f t="shared" si="40"/>
        <v>15945.639999999996</v>
      </c>
      <c r="P463"/>
      <c r="Q463"/>
      <c r="R463"/>
      <c r="S463"/>
    </row>
    <row r="464" spans="1:19" s="16" customFormat="1" x14ac:dyDescent="0.25">
      <c r="A464" s="25">
        <v>456</v>
      </c>
      <c r="B464" s="40" t="s">
        <v>1293</v>
      </c>
      <c r="C464" s="40" t="s">
        <v>1292</v>
      </c>
      <c r="D464" s="25" t="s">
        <v>55</v>
      </c>
      <c r="E464" s="61" t="s">
        <v>1269</v>
      </c>
      <c r="F464" s="28" t="s">
        <v>1268</v>
      </c>
      <c r="G464" s="25" t="s">
        <v>555</v>
      </c>
      <c r="H464" s="37">
        <v>42493</v>
      </c>
      <c r="I464" s="25" t="s">
        <v>556</v>
      </c>
      <c r="J464" s="38">
        <v>27700</v>
      </c>
      <c r="K464" s="59">
        <f t="shared" si="38"/>
        <v>794.99</v>
      </c>
      <c r="L464" s="38">
        <v>0</v>
      </c>
      <c r="M464" s="38">
        <f t="shared" si="39"/>
        <v>842.08</v>
      </c>
      <c r="N464" s="38">
        <v>0</v>
      </c>
      <c r="O464" s="38">
        <f t="shared" si="40"/>
        <v>26062.929999999997</v>
      </c>
      <c r="P464"/>
      <c r="Q464"/>
      <c r="R464"/>
      <c r="S464"/>
    </row>
    <row r="465" spans="1:19" s="16" customFormat="1" x14ac:dyDescent="0.25">
      <c r="A465" s="25">
        <v>457</v>
      </c>
      <c r="B465" s="40" t="s">
        <v>1291</v>
      </c>
      <c r="C465" s="40" t="s">
        <v>1290</v>
      </c>
      <c r="D465" s="25" t="s">
        <v>55</v>
      </c>
      <c r="E465" s="61" t="s">
        <v>1269</v>
      </c>
      <c r="F465" s="28" t="s">
        <v>1268</v>
      </c>
      <c r="G465" s="25" t="s">
        <v>555</v>
      </c>
      <c r="H465" s="37">
        <v>43283</v>
      </c>
      <c r="I465" s="25" t="s">
        <v>556</v>
      </c>
      <c r="J465" s="38">
        <v>27700</v>
      </c>
      <c r="K465" s="59">
        <f t="shared" si="38"/>
        <v>794.99</v>
      </c>
      <c r="L465" s="38">
        <v>0</v>
      </c>
      <c r="M465" s="38">
        <f t="shared" si="39"/>
        <v>842.08</v>
      </c>
      <c r="N465" s="38">
        <v>1512.45</v>
      </c>
      <c r="O465" s="38">
        <f t="shared" si="40"/>
        <v>24550.479999999996</v>
      </c>
      <c r="P465"/>
      <c r="Q465"/>
      <c r="R465"/>
      <c r="S465"/>
    </row>
    <row r="466" spans="1:19" s="16" customFormat="1" x14ac:dyDescent="0.25">
      <c r="A466" s="25">
        <v>458</v>
      </c>
      <c r="B466" s="40" t="s">
        <v>1289</v>
      </c>
      <c r="C466" s="40" t="s">
        <v>777</v>
      </c>
      <c r="D466" s="25" t="s">
        <v>55</v>
      </c>
      <c r="E466" s="61" t="s">
        <v>1269</v>
      </c>
      <c r="F466" s="28" t="s">
        <v>1268</v>
      </c>
      <c r="G466" s="25" t="s">
        <v>555</v>
      </c>
      <c r="H466" s="37">
        <v>43313</v>
      </c>
      <c r="I466" s="25" t="s">
        <v>556</v>
      </c>
      <c r="J466" s="38">
        <v>27700</v>
      </c>
      <c r="K466" s="59">
        <f t="shared" si="38"/>
        <v>794.99</v>
      </c>
      <c r="L466" s="38">
        <v>0</v>
      </c>
      <c r="M466" s="38">
        <f t="shared" si="39"/>
        <v>842.08</v>
      </c>
      <c r="N466" s="38">
        <v>0</v>
      </c>
      <c r="O466" s="38">
        <f t="shared" si="40"/>
        <v>26062.929999999997</v>
      </c>
      <c r="P466"/>
      <c r="Q466"/>
      <c r="R466"/>
      <c r="S466"/>
    </row>
    <row r="467" spans="1:19" s="16" customFormat="1" x14ac:dyDescent="0.25">
      <c r="A467" s="25">
        <v>459</v>
      </c>
      <c r="B467" s="40" t="s">
        <v>1288</v>
      </c>
      <c r="C467" s="40" t="s">
        <v>1287</v>
      </c>
      <c r="D467" s="25" t="s">
        <v>55</v>
      </c>
      <c r="E467" s="61" t="s">
        <v>1269</v>
      </c>
      <c r="F467" s="28" t="s">
        <v>1268</v>
      </c>
      <c r="G467" s="25" t="s">
        <v>555</v>
      </c>
      <c r="H467" s="37">
        <v>43891</v>
      </c>
      <c r="I467" s="25" t="s">
        <v>556</v>
      </c>
      <c r="J467" s="38">
        <v>27700</v>
      </c>
      <c r="K467" s="59">
        <f t="shared" si="38"/>
        <v>794.99</v>
      </c>
      <c r="L467" s="38">
        <v>0</v>
      </c>
      <c r="M467" s="38">
        <f t="shared" si="39"/>
        <v>842.08</v>
      </c>
      <c r="N467" s="38">
        <v>0</v>
      </c>
      <c r="O467" s="38">
        <f t="shared" si="40"/>
        <v>26062.929999999997</v>
      </c>
      <c r="P467"/>
      <c r="Q467"/>
      <c r="R467"/>
      <c r="S467"/>
    </row>
    <row r="468" spans="1:19" s="16" customFormat="1" x14ac:dyDescent="0.25">
      <c r="A468" s="25">
        <v>460</v>
      </c>
      <c r="B468" s="40" t="s">
        <v>1286</v>
      </c>
      <c r="C468" s="40" t="s">
        <v>1285</v>
      </c>
      <c r="D468" s="25" t="s">
        <v>56</v>
      </c>
      <c r="E468" s="61" t="s">
        <v>1269</v>
      </c>
      <c r="F468" s="28" t="s">
        <v>1268</v>
      </c>
      <c r="G468" s="25" t="s">
        <v>555</v>
      </c>
      <c r="H468" s="37">
        <v>44470</v>
      </c>
      <c r="I468" s="25" t="s">
        <v>556</v>
      </c>
      <c r="J468" s="38">
        <v>27700</v>
      </c>
      <c r="K468" s="59">
        <f t="shared" si="38"/>
        <v>794.99</v>
      </c>
      <c r="L468" s="38">
        <v>0</v>
      </c>
      <c r="M468" s="38">
        <f t="shared" si="39"/>
        <v>842.08</v>
      </c>
      <c r="N468" s="38">
        <v>0</v>
      </c>
      <c r="O468" s="38">
        <f t="shared" si="40"/>
        <v>26062.929999999997</v>
      </c>
      <c r="P468"/>
      <c r="Q468"/>
      <c r="R468"/>
      <c r="S468"/>
    </row>
    <row r="469" spans="1:19" s="16" customFormat="1" x14ac:dyDescent="0.25">
      <c r="A469" s="25">
        <v>461</v>
      </c>
      <c r="B469" s="40" t="s">
        <v>1307</v>
      </c>
      <c r="C469" s="40" t="s">
        <v>1306</v>
      </c>
      <c r="D469" s="25" t="s">
        <v>56</v>
      </c>
      <c r="E469" s="61" t="s">
        <v>1269</v>
      </c>
      <c r="F469" s="28" t="s">
        <v>1268</v>
      </c>
      <c r="G469" s="25" t="s">
        <v>555</v>
      </c>
      <c r="H469" s="37">
        <v>44927</v>
      </c>
      <c r="I469" s="25" t="s">
        <v>556</v>
      </c>
      <c r="J469" s="38">
        <v>27700</v>
      </c>
      <c r="K469" s="59">
        <f t="shared" si="38"/>
        <v>794.99</v>
      </c>
      <c r="L469" s="38"/>
      <c r="M469" s="38">
        <f t="shared" si="39"/>
        <v>842.08</v>
      </c>
      <c r="N469" s="38"/>
      <c r="O469" s="38">
        <f t="shared" si="40"/>
        <v>26062.929999999997</v>
      </c>
      <c r="P469"/>
      <c r="Q469"/>
      <c r="R469"/>
      <c r="S469"/>
    </row>
    <row r="470" spans="1:19" s="16" customFormat="1" ht="30" x14ac:dyDescent="0.25">
      <c r="A470" s="25">
        <v>462</v>
      </c>
      <c r="B470" s="40" t="s">
        <v>1308</v>
      </c>
      <c r="C470" s="40" t="s">
        <v>1309</v>
      </c>
      <c r="D470" s="25" t="s">
        <v>55</v>
      </c>
      <c r="E470" s="61" t="s">
        <v>819</v>
      </c>
      <c r="F470" s="65" t="s">
        <v>1310</v>
      </c>
      <c r="G470" s="25" t="s">
        <v>555</v>
      </c>
      <c r="H470" s="37">
        <v>40415</v>
      </c>
      <c r="I470" s="25" t="s">
        <v>556</v>
      </c>
      <c r="J470" s="38">
        <v>19400</v>
      </c>
      <c r="K470" s="59">
        <f t="shared" si="38"/>
        <v>556.78</v>
      </c>
      <c r="L470" s="38">
        <v>0</v>
      </c>
      <c r="M470" s="38">
        <f t="shared" si="39"/>
        <v>589.76</v>
      </c>
      <c r="N470" s="38">
        <v>17278.09</v>
      </c>
      <c r="O470" s="38">
        <f t="shared" si="40"/>
        <v>975.37000000000262</v>
      </c>
      <c r="P470"/>
      <c r="Q470"/>
      <c r="R470"/>
      <c r="S470"/>
    </row>
    <row r="471" spans="1:19" s="16" customFormat="1" ht="30" x14ac:dyDescent="0.25">
      <c r="A471" s="25">
        <v>463</v>
      </c>
      <c r="B471" s="40" t="s">
        <v>1311</v>
      </c>
      <c r="C471" s="40" t="s">
        <v>1312</v>
      </c>
      <c r="D471" s="25" t="s">
        <v>55</v>
      </c>
      <c r="E471" s="61" t="s">
        <v>819</v>
      </c>
      <c r="F471" s="65" t="s">
        <v>1310</v>
      </c>
      <c r="G471" s="25" t="s">
        <v>555</v>
      </c>
      <c r="H471" s="37">
        <v>42125</v>
      </c>
      <c r="I471" s="25" t="s">
        <v>556</v>
      </c>
      <c r="J471" s="38">
        <v>19000</v>
      </c>
      <c r="K471" s="59">
        <f t="shared" si="38"/>
        <v>545.29999999999995</v>
      </c>
      <c r="L471" s="38">
        <v>0</v>
      </c>
      <c r="M471" s="38">
        <f t="shared" si="39"/>
        <v>577.6</v>
      </c>
      <c r="N471" s="38">
        <v>0</v>
      </c>
      <c r="O471" s="38">
        <f t="shared" si="40"/>
        <v>17877.100000000002</v>
      </c>
      <c r="P471"/>
      <c r="Q471"/>
      <c r="R471"/>
      <c r="S471"/>
    </row>
    <row r="472" spans="1:19" s="16" customFormat="1" ht="30" x14ac:dyDescent="0.25">
      <c r="A472" s="25">
        <v>464</v>
      </c>
      <c r="B472" s="40" t="s">
        <v>1313</v>
      </c>
      <c r="C472" s="40" t="s">
        <v>1314</v>
      </c>
      <c r="D472" s="25" t="s">
        <v>55</v>
      </c>
      <c r="E472" s="28" t="s">
        <v>819</v>
      </c>
      <c r="F472" s="28" t="s">
        <v>1310</v>
      </c>
      <c r="G472" s="25" t="s">
        <v>555</v>
      </c>
      <c r="H472" s="37">
        <v>40598</v>
      </c>
      <c r="I472" s="25" t="s">
        <v>556</v>
      </c>
      <c r="J472" s="38">
        <v>19000</v>
      </c>
      <c r="K472" s="59">
        <f t="shared" si="38"/>
        <v>545.29999999999995</v>
      </c>
      <c r="L472" s="38">
        <v>0</v>
      </c>
      <c r="M472" s="38">
        <f t="shared" si="39"/>
        <v>577.6</v>
      </c>
      <c r="N472" s="38">
        <v>11001.28</v>
      </c>
      <c r="O472" s="38">
        <f t="shared" si="40"/>
        <v>6875.8200000000015</v>
      </c>
      <c r="P472"/>
      <c r="Q472"/>
      <c r="R472"/>
      <c r="S472"/>
    </row>
    <row r="473" spans="1:19" s="16" customFormat="1" x14ac:dyDescent="0.25">
      <c r="A473" s="25">
        <v>465</v>
      </c>
      <c r="B473" s="40" t="s">
        <v>1339</v>
      </c>
      <c r="C473" s="40" t="s">
        <v>1338</v>
      </c>
      <c r="D473" s="25" t="s">
        <v>56</v>
      </c>
      <c r="E473" s="28" t="s">
        <v>1322</v>
      </c>
      <c r="F473" s="28" t="s">
        <v>1315</v>
      </c>
      <c r="G473" s="25" t="s">
        <v>555</v>
      </c>
      <c r="H473" s="37">
        <v>39630</v>
      </c>
      <c r="I473" s="25" t="s">
        <v>556</v>
      </c>
      <c r="J473" s="38">
        <v>69663.100000000006</v>
      </c>
      <c r="K473" s="59">
        <f t="shared" si="38"/>
        <v>1999.3309700000002</v>
      </c>
      <c r="L473" s="38">
        <v>5305.05</v>
      </c>
      <c r="M473" s="38">
        <f t="shared" si="39"/>
        <v>2117.7582400000001</v>
      </c>
      <c r="N473" s="38">
        <v>0</v>
      </c>
      <c r="O473" s="38">
        <f t="shared" si="40"/>
        <v>60240.960790000005</v>
      </c>
      <c r="P473"/>
      <c r="Q473"/>
      <c r="R473"/>
      <c r="S473"/>
    </row>
    <row r="474" spans="1:19" s="16" customFormat="1" x14ac:dyDescent="0.25">
      <c r="A474" s="25">
        <v>466</v>
      </c>
      <c r="B474" s="40" t="s">
        <v>1337</v>
      </c>
      <c r="C474" s="40" t="s">
        <v>1336</v>
      </c>
      <c r="D474" s="25" t="s">
        <v>56</v>
      </c>
      <c r="E474" s="28" t="s">
        <v>1333</v>
      </c>
      <c r="F474" s="28" t="s">
        <v>1315</v>
      </c>
      <c r="G474" s="25" t="s">
        <v>555</v>
      </c>
      <c r="H474" s="37">
        <v>43010</v>
      </c>
      <c r="I474" s="25" t="s">
        <v>556</v>
      </c>
      <c r="J474" s="38">
        <v>69663.100000000006</v>
      </c>
      <c r="K474" s="59">
        <f t="shared" si="38"/>
        <v>1999.3309700000002</v>
      </c>
      <c r="L474" s="38">
        <v>5305.05</v>
      </c>
      <c r="M474" s="38">
        <f t="shared" si="39"/>
        <v>2117.7582400000001</v>
      </c>
      <c r="N474" s="38">
        <v>0</v>
      </c>
      <c r="O474" s="38">
        <f t="shared" si="40"/>
        <v>60240.960790000005</v>
      </c>
      <c r="P474"/>
      <c r="Q474"/>
      <c r="R474"/>
      <c r="S474"/>
    </row>
    <row r="475" spans="1:19" s="16" customFormat="1" x14ac:dyDescent="0.25">
      <c r="A475" s="25">
        <v>467</v>
      </c>
      <c r="B475" s="40" t="s">
        <v>1335</v>
      </c>
      <c r="C475" s="40" t="s">
        <v>1334</v>
      </c>
      <c r="D475" s="25" t="s">
        <v>55</v>
      </c>
      <c r="E475" s="28" t="s">
        <v>1333</v>
      </c>
      <c r="F475" s="28" t="s">
        <v>1315</v>
      </c>
      <c r="G475" s="25" t="s">
        <v>555</v>
      </c>
      <c r="H475" s="37">
        <v>44621</v>
      </c>
      <c r="I475" s="25" t="s">
        <v>556</v>
      </c>
      <c r="J475" s="38">
        <v>69663.100000000006</v>
      </c>
      <c r="K475" s="59">
        <f t="shared" si="38"/>
        <v>1999.3309700000002</v>
      </c>
      <c r="L475" s="38">
        <v>5305.05</v>
      </c>
      <c r="M475" s="38">
        <f t="shared" si="39"/>
        <v>2117.7582400000001</v>
      </c>
      <c r="N475" s="38">
        <v>0</v>
      </c>
      <c r="O475" s="38">
        <f t="shared" si="40"/>
        <v>60240.960790000005</v>
      </c>
      <c r="P475"/>
      <c r="Q475"/>
      <c r="R475"/>
      <c r="S475"/>
    </row>
    <row r="476" spans="1:19" s="16" customFormat="1" ht="30" x14ac:dyDescent="0.25">
      <c r="A476" s="25">
        <v>468</v>
      </c>
      <c r="B476" s="40" t="s">
        <v>1332</v>
      </c>
      <c r="C476" s="40" t="s">
        <v>1331</v>
      </c>
      <c r="D476" s="25" t="s">
        <v>55</v>
      </c>
      <c r="E476" s="28" t="s">
        <v>1330</v>
      </c>
      <c r="F476" s="28" t="s">
        <v>1315</v>
      </c>
      <c r="G476" s="25" t="s">
        <v>555</v>
      </c>
      <c r="H476" s="37">
        <v>43283</v>
      </c>
      <c r="I476" s="25" t="s">
        <v>556</v>
      </c>
      <c r="J476" s="38">
        <v>69663.100000000006</v>
      </c>
      <c r="K476" s="59">
        <f t="shared" ref="K476:K508" si="41">+J476*2.87%</f>
        <v>1999.3309700000002</v>
      </c>
      <c r="L476" s="38">
        <v>5305.05</v>
      </c>
      <c r="M476" s="38">
        <f t="shared" ref="M476:M508" si="42">+J476*3.04%</f>
        <v>2117.7582400000001</v>
      </c>
      <c r="N476" s="38">
        <v>0</v>
      </c>
      <c r="O476" s="38">
        <f t="shared" ref="O476:O508" si="43">+J476-K476-L476-M476-N476</f>
        <v>60240.960790000005</v>
      </c>
      <c r="P476"/>
      <c r="Q476"/>
      <c r="R476"/>
      <c r="S476"/>
    </row>
    <row r="477" spans="1:19" s="16" customFormat="1" ht="30" x14ac:dyDescent="0.25">
      <c r="A477" s="25">
        <v>469</v>
      </c>
      <c r="B477" s="40" t="s">
        <v>1329</v>
      </c>
      <c r="C477" s="40" t="s">
        <v>1328</v>
      </c>
      <c r="D477" s="25" t="s">
        <v>55</v>
      </c>
      <c r="E477" s="28" t="s">
        <v>1327</v>
      </c>
      <c r="F477" s="28" t="s">
        <v>1315</v>
      </c>
      <c r="G477" s="25" t="s">
        <v>555</v>
      </c>
      <c r="H477" s="37">
        <v>43353</v>
      </c>
      <c r="I477" s="25" t="s">
        <v>556</v>
      </c>
      <c r="J477" s="38">
        <v>69663.100000000006</v>
      </c>
      <c r="K477" s="59">
        <f t="shared" si="41"/>
        <v>1999.3309700000002</v>
      </c>
      <c r="L477" s="38">
        <v>5305.05</v>
      </c>
      <c r="M477" s="38">
        <f t="shared" si="42"/>
        <v>2117.7582400000001</v>
      </c>
      <c r="N477" s="38">
        <v>0</v>
      </c>
      <c r="O477" s="38">
        <f t="shared" si="43"/>
        <v>60240.960790000005</v>
      </c>
      <c r="P477"/>
      <c r="Q477"/>
      <c r="R477"/>
      <c r="S477"/>
    </row>
    <row r="478" spans="1:19" s="16" customFormat="1" x14ac:dyDescent="0.25">
      <c r="A478" s="25">
        <v>470</v>
      </c>
      <c r="B478" s="40" t="s">
        <v>1326</v>
      </c>
      <c r="C478" s="40" t="s">
        <v>1325</v>
      </c>
      <c r="D478" s="25" t="s">
        <v>55</v>
      </c>
      <c r="E478" s="28" t="s">
        <v>1322</v>
      </c>
      <c r="F478" s="28" t="s">
        <v>1315</v>
      </c>
      <c r="G478" s="25" t="s">
        <v>555</v>
      </c>
      <c r="H478" s="37">
        <v>43983</v>
      </c>
      <c r="I478" s="25" t="s">
        <v>556</v>
      </c>
      <c r="J478" s="38">
        <v>69663.100000000006</v>
      </c>
      <c r="K478" s="59">
        <f t="shared" si="41"/>
        <v>1999.3309700000002</v>
      </c>
      <c r="L478" s="38">
        <v>5305.05</v>
      </c>
      <c r="M478" s="38">
        <f t="shared" si="42"/>
        <v>2117.7582400000001</v>
      </c>
      <c r="N478" s="38">
        <v>0</v>
      </c>
      <c r="O478" s="38">
        <f t="shared" si="43"/>
        <v>60240.960790000005</v>
      </c>
      <c r="P478"/>
      <c r="Q478"/>
      <c r="R478"/>
      <c r="S478"/>
    </row>
    <row r="479" spans="1:19" s="16" customFormat="1" x14ac:dyDescent="0.25">
      <c r="A479" s="25">
        <v>471</v>
      </c>
      <c r="B479" s="40" t="s">
        <v>1324</v>
      </c>
      <c r="C479" s="40" t="s">
        <v>1323</v>
      </c>
      <c r="D479" s="25" t="s">
        <v>55</v>
      </c>
      <c r="E479" s="28" t="s">
        <v>1322</v>
      </c>
      <c r="F479" s="28" t="s">
        <v>1315</v>
      </c>
      <c r="G479" s="25" t="s">
        <v>555</v>
      </c>
      <c r="H479" s="39">
        <v>44075</v>
      </c>
      <c r="I479" s="25" t="s">
        <v>556</v>
      </c>
      <c r="J479" s="38">
        <v>69663.100000000006</v>
      </c>
      <c r="K479" s="59">
        <f t="shared" si="41"/>
        <v>1999.3309700000002</v>
      </c>
      <c r="L479" s="38">
        <v>4700.07</v>
      </c>
      <c r="M479" s="38">
        <f t="shared" si="42"/>
        <v>2117.7582400000001</v>
      </c>
      <c r="N479" s="38">
        <v>3024.9</v>
      </c>
      <c r="O479" s="38">
        <f t="shared" si="43"/>
        <v>57821.040790000006</v>
      </c>
      <c r="P479"/>
      <c r="Q479"/>
      <c r="R479"/>
      <c r="S479"/>
    </row>
    <row r="480" spans="1:19" s="16" customFormat="1" x14ac:dyDescent="0.25">
      <c r="A480" s="25">
        <v>472</v>
      </c>
      <c r="B480" s="40" t="s">
        <v>1321</v>
      </c>
      <c r="C480" s="40" t="s">
        <v>1320</v>
      </c>
      <c r="D480" s="25" t="s">
        <v>56</v>
      </c>
      <c r="E480" s="28" t="s">
        <v>1319</v>
      </c>
      <c r="F480" s="28" t="s">
        <v>1315</v>
      </c>
      <c r="G480" s="25" t="s">
        <v>555</v>
      </c>
      <c r="H480" s="37">
        <v>42439</v>
      </c>
      <c r="I480" s="25" t="s">
        <v>556</v>
      </c>
      <c r="J480" s="38">
        <v>65018.43</v>
      </c>
      <c r="K480" s="59">
        <f t="shared" si="41"/>
        <v>1866.028941</v>
      </c>
      <c r="L480" s="38">
        <v>4431.0200000000004</v>
      </c>
      <c r="M480" s="38">
        <f t="shared" si="42"/>
        <v>1976.5602719999999</v>
      </c>
      <c r="N480" s="38">
        <v>0</v>
      </c>
      <c r="O480" s="38">
        <f t="shared" si="43"/>
        <v>56744.820787000004</v>
      </c>
      <c r="P480"/>
      <c r="Q480"/>
      <c r="R480"/>
      <c r="S480"/>
    </row>
    <row r="481" spans="1:19" s="16" customFormat="1" x14ac:dyDescent="0.25">
      <c r="A481" s="25">
        <v>473</v>
      </c>
      <c r="B481" s="40" t="s">
        <v>1318</v>
      </c>
      <c r="C481" s="40" t="s">
        <v>1317</v>
      </c>
      <c r="D481" s="25" t="s">
        <v>56</v>
      </c>
      <c r="E481" s="28" t="s">
        <v>1316</v>
      </c>
      <c r="F481" s="28" t="s">
        <v>1315</v>
      </c>
      <c r="G481" s="25" t="s">
        <v>555</v>
      </c>
      <c r="H481" s="37">
        <v>45261</v>
      </c>
      <c r="I481" s="25" t="s">
        <v>556</v>
      </c>
      <c r="J481" s="38">
        <v>69663.100000000006</v>
      </c>
      <c r="K481" s="59">
        <f t="shared" si="41"/>
        <v>1999.3309700000002</v>
      </c>
      <c r="L481" s="38">
        <v>5305.05</v>
      </c>
      <c r="M481" s="38">
        <f t="shared" si="42"/>
        <v>2117.7582400000001</v>
      </c>
      <c r="N481" s="38">
        <v>0</v>
      </c>
      <c r="O481" s="38">
        <f t="shared" si="43"/>
        <v>60240.960790000005</v>
      </c>
      <c r="P481"/>
      <c r="Q481"/>
      <c r="R481"/>
      <c r="S481"/>
    </row>
    <row r="482" spans="1:19" s="16" customFormat="1" x14ac:dyDescent="0.25">
      <c r="A482" s="25">
        <v>474</v>
      </c>
      <c r="B482" s="40" t="s">
        <v>1363</v>
      </c>
      <c r="C482" s="40" t="s">
        <v>1362</v>
      </c>
      <c r="D482" s="25" t="s">
        <v>55</v>
      </c>
      <c r="E482" s="28" t="s">
        <v>1322</v>
      </c>
      <c r="F482" s="28" t="s">
        <v>1315</v>
      </c>
      <c r="G482" s="36" t="s">
        <v>280</v>
      </c>
      <c r="H482" s="37">
        <v>39722</v>
      </c>
      <c r="I482" s="37">
        <v>45200</v>
      </c>
      <c r="J482" s="17">
        <v>69663.100000000006</v>
      </c>
      <c r="K482" s="45">
        <f t="shared" si="41"/>
        <v>1999.3309700000002</v>
      </c>
      <c r="L482" s="38">
        <v>5305.05</v>
      </c>
      <c r="M482" s="56">
        <f t="shared" si="42"/>
        <v>2117.7582400000001</v>
      </c>
      <c r="N482" s="38">
        <v>3154.9</v>
      </c>
      <c r="O482" s="56">
        <f t="shared" si="43"/>
        <v>57086.060790000003</v>
      </c>
    </row>
    <row r="483" spans="1:19" s="16" customFormat="1" ht="30" x14ac:dyDescent="0.25">
      <c r="A483" s="25">
        <v>475</v>
      </c>
      <c r="B483" s="18" t="s">
        <v>1361</v>
      </c>
      <c r="C483" s="18" t="s">
        <v>1360</v>
      </c>
      <c r="D483" s="19" t="s">
        <v>55</v>
      </c>
      <c r="E483" s="21" t="s">
        <v>1359</v>
      </c>
      <c r="F483" s="23" t="s">
        <v>1315</v>
      </c>
      <c r="G483" s="36" t="s">
        <v>280</v>
      </c>
      <c r="H483" s="39">
        <v>39539</v>
      </c>
      <c r="I483" s="39">
        <v>45383</v>
      </c>
      <c r="J483" s="32">
        <v>77402.92</v>
      </c>
      <c r="K483" s="45">
        <f t="shared" si="41"/>
        <v>2221.463804</v>
      </c>
      <c r="L483" s="38">
        <v>6790.04</v>
      </c>
      <c r="M483" s="56">
        <f t="shared" si="42"/>
        <v>2353.0487680000001</v>
      </c>
      <c r="N483" s="38">
        <v>0</v>
      </c>
      <c r="O483" s="56">
        <f t="shared" si="43"/>
        <v>66038.367428000012</v>
      </c>
    </row>
    <row r="484" spans="1:19" s="16" customFormat="1" x14ac:dyDescent="0.25">
      <c r="A484" s="25">
        <v>476</v>
      </c>
      <c r="B484" s="18" t="s">
        <v>1358</v>
      </c>
      <c r="C484" s="18" t="s">
        <v>1357</v>
      </c>
      <c r="D484" s="19" t="s">
        <v>55</v>
      </c>
      <c r="E484" s="21" t="s">
        <v>1322</v>
      </c>
      <c r="F484" s="23" t="s">
        <v>1315</v>
      </c>
      <c r="G484" s="36" t="s">
        <v>280</v>
      </c>
      <c r="H484" s="37">
        <v>39722</v>
      </c>
      <c r="I484" s="37">
        <v>45200</v>
      </c>
      <c r="J484" s="32">
        <v>39848</v>
      </c>
      <c r="K484" s="45">
        <f t="shared" si="41"/>
        <v>1143.6376</v>
      </c>
      <c r="L484" s="38">
        <v>421.2</v>
      </c>
      <c r="M484" s="56">
        <f t="shared" si="42"/>
        <v>1211.3792000000001</v>
      </c>
      <c r="N484" s="38">
        <v>0</v>
      </c>
      <c r="O484" s="56">
        <f t="shared" si="43"/>
        <v>37071.783199999998</v>
      </c>
    </row>
    <row r="485" spans="1:19" s="16" customFormat="1" x14ac:dyDescent="0.25">
      <c r="A485" s="25">
        <v>477</v>
      </c>
      <c r="B485" s="18" t="s">
        <v>1356</v>
      </c>
      <c r="C485" s="18" t="s">
        <v>1355</v>
      </c>
      <c r="D485" s="19" t="s">
        <v>56</v>
      </c>
      <c r="E485" s="21" t="s">
        <v>1354</v>
      </c>
      <c r="F485" s="23" t="s">
        <v>1315</v>
      </c>
      <c r="G485" s="36" t="s">
        <v>280</v>
      </c>
      <c r="H485" s="37">
        <v>39569</v>
      </c>
      <c r="I485" s="37">
        <v>45047</v>
      </c>
      <c r="J485" s="32">
        <v>53130</v>
      </c>
      <c r="K485" s="45">
        <f t="shared" si="41"/>
        <v>1524.8309999999999</v>
      </c>
      <c r="L485" s="38">
        <v>2295.75</v>
      </c>
      <c r="M485" s="56">
        <f t="shared" si="42"/>
        <v>1615.152</v>
      </c>
      <c r="N485" s="38">
        <v>0</v>
      </c>
      <c r="O485" s="56">
        <f t="shared" si="43"/>
        <v>47694.267</v>
      </c>
    </row>
    <row r="486" spans="1:19" s="16" customFormat="1" x14ac:dyDescent="0.25">
      <c r="A486" s="25">
        <v>478</v>
      </c>
      <c r="B486" s="18" t="s">
        <v>1353</v>
      </c>
      <c r="C486" s="18" t="s">
        <v>1352</v>
      </c>
      <c r="D486" s="19" t="s">
        <v>55</v>
      </c>
      <c r="E486" s="35" t="s">
        <v>1351</v>
      </c>
      <c r="F486" s="23" t="s">
        <v>1315</v>
      </c>
      <c r="G486" s="36" t="s">
        <v>280</v>
      </c>
      <c r="H486" s="37">
        <v>44256</v>
      </c>
      <c r="I486" s="37">
        <v>45352</v>
      </c>
      <c r="J486" s="32">
        <v>69663.100000000006</v>
      </c>
      <c r="K486" s="45">
        <f t="shared" si="41"/>
        <v>1999.3309700000002</v>
      </c>
      <c r="L486" s="38">
        <v>5305.05</v>
      </c>
      <c r="M486" s="56">
        <f t="shared" si="42"/>
        <v>2117.7582400000001</v>
      </c>
      <c r="N486" s="38">
        <v>0</v>
      </c>
      <c r="O486" s="56">
        <f t="shared" si="43"/>
        <v>60240.960790000005</v>
      </c>
    </row>
    <row r="487" spans="1:19" s="16" customFormat="1" x14ac:dyDescent="0.25">
      <c r="A487" s="25">
        <v>479</v>
      </c>
      <c r="B487" s="40" t="s">
        <v>1350</v>
      </c>
      <c r="C487" s="40" t="s">
        <v>1349</v>
      </c>
      <c r="D487" s="25" t="s">
        <v>56</v>
      </c>
      <c r="E487" s="28" t="s">
        <v>1322</v>
      </c>
      <c r="F487" s="28" t="s">
        <v>1315</v>
      </c>
      <c r="G487" s="36" t="s">
        <v>280</v>
      </c>
      <c r="H487" s="37">
        <v>40026</v>
      </c>
      <c r="I487" s="37">
        <v>45139</v>
      </c>
      <c r="J487" s="38">
        <v>69663.100000000006</v>
      </c>
      <c r="K487" s="45">
        <f t="shared" si="41"/>
        <v>1999.3309700000002</v>
      </c>
      <c r="L487" s="38">
        <v>5305.05</v>
      </c>
      <c r="M487" s="56">
        <f t="shared" si="42"/>
        <v>2117.7582400000001</v>
      </c>
      <c r="N487" s="38">
        <v>0</v>
      </c>
      <c r="O487" s="56">
        <f t="shared" si="43"/>
        <v>60240.960790000005</v>
      </c>
    </row>
    <row r="488" spans="1:19" s="16" customFormat="1" x14ac:dyDescent="0.25">
      <c r="A488" s="25">
        <v>480</v>
      </c>
      <c r="B488" s="18" t="s">
        <v>1288</v>
      </c>
      <c r="C488" s="18" t="s">
        <v>1348</v>
      </c>
      <c r="D488" s="19" t="s">
        <v>56</v>
      </c>
      <c r="E488" s="28" t="s">
        <v>1345</v>
      </c>
      <c r="F488" s="23" t="s">
        <v>1344</v>
      </c>
      <c r="G488" s="36" t="s">
        <v>280</v>
      </c>
      <c r="H488" s="37">
        <v>44682</v>
      </c>
      <c r="I488" s="37">
        <v>45047</v>
      </c>
      <c r="J488" s="38">
        <v>69663.100000000006</v>
      </c>
      <c r="K488" s="45">
        <f t="shared" si="41"/>
        <v>1999.3309700000002</v>
      </c>
      <c r="L488" s="38">
        <v>4961.96</v>
      </c>
      <c r="M488" s="56">
        <f t="shared" si="42"/>
        <v>2117.7582400000001</v>
      </c>
      <c r="N488" s="38">
        <v>2447.14</v>
      </c>
      <c r="O488" s="56">
        <f t="shared" si="43"/>
        <v>58136.910790000009</v>
      </c>
    </row>
    <row r="489" spans="1:19" s="16" customFormat="1" x14ac:dyDescent="0.25">
      <c r="A489" s="25">
        <v>481</v>
      </c>
      <c r="B489" s="18" t="s">
        <v>1347</v>
      </c>
      <c r="C489" s="18" t="s">
        <v>1346</v>
      </c>
      <c r="D489" s="19" t="s">
        <v>56</v>
      </c>
      <c r="E489" s="28" t="s">
        <v>1345</v>
      </c>
      <c r="F489" s="23" t="s">
        <v>1344</v>
      </c>
      <c r="G489" s="36" t="s">
        <v>280</v>
      </c>
      <c r="H489" s="37">
        <v>44682</v>
      </c>
      <c r="I489" s="37">
        <v>45047</v>
      </c>
      <c r="J489" s="38">
        <v>69663.100000000006</v>
      </c>
      <c r="K489" s="45">
        <f t="shared" si="41"/>
        <v>1999.3309700000002</v>
      </c>
      <c r="L489" s="38">
        <v>5305.05</v>
      </c>
      <c r="M489" s="56">
        <f t="shared" si="42"/>
        <v>2117.7582400000001</v>
      </c>
      <c r="N489" s="38">
        <v>0</v>
      </c>
      <c r="O489" s="56">
        <f t="shared" si="43"/>
        <v>60240.960790000005</v>
      </c>
    </row>
    <row r="490" spans="1:19" x14ac:dyDescent="0.25">
      <c r="A490" s="25">
        <v>482</v>
      </c>
      <c r="B490" s="72" t="s">
        <v>1194</v>
      </c>
      <c r="C490" s="72" t="s">
        <v>576</v>
      </c>
      <c r="D490" s="71" t="s">
        <v>56</v>
      </c>
      <c r="E490" s="73" t="s">
        <v>1193</v>
      </c>
      <c r="F490" s="73" t="s">
        <v>1192</v>
      </c>
      <c r="G490" s="71" t="s">
        <v>555</v>
      </c>
      <c r="H490" s="74">
        <v>39539</v>
      </c>
      <c r="I490" s="71" t="s">
        <v>556</v>
      </c>
      <c r="J490" s="75">
        <v>30000</v>
      </c>
      <c r="K490" s="76">
        <f t="shared" si="41"/>
        <v>861</v>
      </c>
      <c r="L490" s="75">
        <v>0</v>
      </c>
      <c r="M490" s="75">
        <f t="shared" si="42"/>
        <v>912</v>
      </c>
      <c r="N490" s="75">
        <v>10089.31</v>
      </c>
      <c r="O490" s="75">
        <f t="shared" si="43"/>
        <v>18137.690000000002</v>
      </c>
    </row>
    <row r="491" spans="1:19" s="16" customFormat="1" x14ac:dyDescent="0.25">
      <c r="A491" s="25">
        <v>483</v>
      </c>
      <c r="B491" s="18" t="s">
        <v>1343</v>
      </c>
      <c r="C491" s="18" t="s">
        <v>1342</v>
      </c>
      <c r="D491" s="19" t="s">
        <v>55</v>
      </c>
      <c r="E491" s="21" t="s">
        <v>1341</v>
      </c>
      <c r="F491" s="23" t="s">
        <v>1340</v>
      </c>
      <c r="G491" s="36" t="s">
        <v>280</v>
      </c>
      <c r="H491" s="41">
        <v>44242</v>
      </c>
      <c r="I491" s="41">
        <v>45337</v>
      </c>
      <c r="J491" s="32">
        <v>69663.100000000006</v>
      </c>
      <c r="K491" s="45">
        <f t="shared" si="41"/>
        <v>1999.3309700000002</v>
      </c>
      <c r="L491" s="38">
        <v>5305.05</v>
      </c>
      <c r="M491" s="56">
        <f t="shared" si="42"/>
        <v>2117.7582400000001</v>
      </c>
      <c r="N491" s="38">
        <v>0</v>
      </c>
      <c r="O491" s="56">
        <f t="shared" si="43"/>
        <v>60240.960790000005</v>
      </c>
    </row>
    <row r="492" spans="1:19" s="16" customFormat="1" ht="30" x14ac:dyDescent="0.25">
      <c r="A492" s="25">
        <v>484</v>
      </c>
      <c r="B492" s="40" t="s">
        <v>1376</v>
      </c>
      <c r="C492" s="40" t="s">
        <v>1375</v>
      </c>
      <c r="D492" s="25" t="s">
        <v>56</v>
      </c>
      <c r="E492" s="28" t="s">
        <v>1374</v>
      </c>
      <c r="F492" s="28" t="s">
        <v>1364</v>
      </c>
      <c r="G492" s="25" t="s">
        <v>555</v>
      </c>
      <c r="H492" s="37">
        <v>40238</v>
      </c>
      <c r="I492" s="25" t="s">
        <v>556</v>
      </c>
      <c r="J492" s="38">
        <v>86336.9</v>
      </c>
      <c r="K492" s="59">
        <f t="shared" si="41"/>
        <v>2477.8690299999998</v>
      </c>
      <c r="L492" s="38">
        <v>8891.5400000000009</v>
      </c>
      <c r="M492" s="38">
        <f t="shared" si="42"/>
        <v>2624.64176</v>
      </c>
      <c r="N492" s="38">
        <v>0</v>
      </c>
      <c r="O492" s="38">
        <f t="shared" si="43"/>
        <v>72342.849209999986</v>
      </c>
      <c r="P492"/>
      <c r="Q492"/>
      <c r="R492"/>
      <c r="S492"/>
    </row>
    <row r="493" spans="1:19" s="16" customFormat="1" ht="30" x14ac:dyDescent="0.25">
      <c r="A493" s="25">
        <v>485</v>
      </c>
      <c r="B493" s="40" t="s">
        <v>1373</v>
      </c>
      <c r="C493" s="40" t="s">
        <v>1372</v>
      </c>
      <c r="D493" s="25" t="s">
        <v>55</v>
      </c>
      <c r="E493" s="28" t="s">
        <v>1371</v>
      </c>
      <c r="F493" s="28" t="s">
        <v>1364</v>
      </c>
      <c r="G493" s="25" t="s">
        <v>555</v>
      </c>
      <c r="H493" s="37">
        <v>40210</v>
      </c>
      <c r="I493" s="25" t="s">
        <v>556</v>
      </c>
      <c r="J493" s="38">
        <v>86336.9</v>
      </c>
      <c r="K493" s="59">
        <f t="shared" si="41"/>
        <v>2477.8690299999998</v>
      </c>
      <c r="L493" s="38">
        <v>8891.5400000000009</v>
      </c>
      <c r="M493" s="38">
        <f t="shared" si="42"/>
        <v>2624.64176</v>
      </c>
      <c r="N493" s="38">
        <v>0</v>
      </c>
      <c r="O493" s="38">
        <f t="shared" si="43"/>
        <v>72342.849209999986</v>
      </c>
      <c r="P493"/>
      <c r="Q493"/>
      <c r="R493"/>
      <c r="S493"/>
    </row>
    <row r="494" spans="1:19" s="16" customFormat="1" x14ac:dyDescent="0.25">
      <c r="A494" s="25">
        <v>486</v>
      </c>
      <c r="B494" s="40" t="s">
        <v>1370</v>
      </c>
      <c r="C494" s="40" t="s">
        <v>1369</v>
      </c>
      <c r="D494" s="25" t="s">
        <v>55</v>
      </c>
      <c r="E494" s="28" t="s">
        <v>1368</v>
      </c>
      <c r="F494" s="28" t="s">
        <v>1364</v>
      </c>
      <c r="G494" s="25" t="s">
        <v>555</v>
      </c>
      <c r="H494" s="37">
        <v>40763</v>
      </c>
      <c r="I494" s="25" t="s">
        <v>556</v>
      </c>
      <c r="J494" s="38">
        <v>69663.100000000006</v>
      </c>
      <c r="K494" s="59">
        <f t="shared" si="41"/>
        <v>1999.3309700000002</v>
      </c>
      <c r="L494" s="38">
        <v>5305.05</v>
      </c>
      <c r="M494" s="38">
        <f t="shared" si="42"/>
        <v>2117.7582400000001</v>
      </c>
      <c r="N494" s="38">
        <v>0</v>
      </c>
      <c r="O494" s="38">
        <f t="shared" si="43"/>
        <v>60240.960790000005</v>
      </c>
      <c r="P494"/>
      <c r="Q494"/>
      <c r="R494"/>
      <c r="S494"/>
    </row>
    <row r="495" spans="1:19" s="16" customFormat="1" x14ac:dyDescent="0.25">
      <c r="A495" s="25">
        <v>487</v>
      </c>
      <c r="B495" s="40" t="s">
        <v>1367</v>
      </c>
      <c r="C495" s="40" t="s">
        <v>1366</v>
      </c>
      <c r="D495" s="25" t="s">
        <v>55</v>
      </c>
      <c r="E495" s="28" t="s">
        <v>1365</v>
      </c>
      <c r="F495" s="28" t="s">
        <v>1364</v>
      </c>
      <c r="G495" s="25" t="s">
        <v>555</v>
      </c>
      <c r="H495" s="37">
        <v>43283</v>
      </c>
      <c r="I495" s="25" t="s">
        <v>556</v>
      </c>
      <c r="J495" s="38">
        <v>69662.63</v>
      </c>
      <c r="K495" s="59">
        <f t="shared" si="41"/>
        <v>1999.317481</v>
      </c>
      <c r="L495" s="38">
        <v>5304.96</v>
      </c>
      <c r="M495" s="38">
        <f t="shared" si="42"/>
        <v>2117.7439520000003</v>
      </c>
      <c r="N495" s="38">
        <v>0</v>
      </c>
      <c r="O495" s="38">
        <f t="shared" si="43"/>
        <v>60240.608567000003</v>
      </c>
      <c r="P495"/>
      <c r="Q495"/>
      <c r="R495"/>
      <c r="S495"/>
    </row>
    <row r="496" spans="1:19" s="16" customFormat="1" ht="30" x14ac:dyDescent="0.25">
      <c r="A496" s="25">
        <v>488</v>
      </c>
      <c r="B496" s="18" t="s">
        <v>1398</v>
      </c>
      <c r="C496" s="18" t="s">
        <v>1397</v>
      </c>
      <c r="D496" s="19" t="s">
        <v>55</v>
      </c>
      <c r="E496" s="21" t="s">
        <v>1396</v>
      </c>
      <c r="F496" s="23" t="s">
        <v>1364</v>
      </c>
      <c r="G496" s="36" t="s">
        <v>280</v>
      </c>
      <c r="H496" s="37">
        <v>40210</v>
      </c>
      <c r="I496" s="37">
        <v>45323</v>
      </c>
      <c r="J496" s="32">
        <v>30230</v>
      </c>
      <c r="K496" s="45">
        <f t="shared" si="41"/>
        <v>867.601</v>
      </c>
      <c r="L496" s="38">
        <v>0</v>
      </c>
      <c r="M496" s="56">
        <f t="shared" si="42"/>
        <v>918.99199999999996</v>
      </c>
      <c r="N496" s="38">
        <v>0</v>
      </c>
      <c r="O496" s="56">
        <f t="shared" si="43"/>
        <v>28443.407000000003</v>
      </c>
    </row>
    <row r="497" spans="1:19" s="16" customFormat="1" ht="30" x14ac:dyDescent="0.25">
      <c r="A497" s="25">
        <v>489</v>
      </c>
      <c r="B497" s="18" t="s">
        <v>1395</v>
      </c>
      <c r="C497" s="18" t="s">
        <v>1394</v>
      </c>
      <c r="D497" s="19" t="s">
        <v>55</v>
      </c>
      <c r="E497" s="21" t="s">
        <v>1393</v>
      </c>
      <c r="F497" s="23" t="s">
        <v>1364</v>
      </c>
      <c r="G497" s="36" t="s">
        <v>280</v>
      </c>
      <c r="H497" s="37">
        <v>39600</v>
      </c>
      <c r="I497" s="37">
        <v>45078</v>
      </c>
      <c r="J497" s="32">
        <v>79695</v>
      </c>
      <c r="K497" s="45">
        <f t="shared" si="41"/>
        <v>2287.2465000000002</v>
      </c>
      <c r="L497" s="38">
        <v>7329.19</v>
      </c>
      <c r="M497" s="56">
        <f t="shared" si="42"/>
        <v>2422.7280000000001</v>
      </c>
      <c r="N497" s="38">
        <v>0</v>
      </c>
      <c r="O497" s="56">
        <f t="shared" si="43"/>
        <v>67655.835500000001</v>
      </c>
    </row>
    <row r="498" spans="1:19" s="16" customFormat="1" x14ac:dyDescent="0.25">
      <c r="A498" s="25">
        <v>490</v>
      </c>
      <c r="B498" s="18" t="s">
        <v>1392</v>
      </c>
      <c r="C498" s="18" t="s">
        <v>1391</v>
      </c>
      <c r="D498" s="19" t="s">
        <v>55</v>
      </c>
      <c r="E498" s="21" t="s">
        <v>1390</v>
      </c>
      <c r="F498" s="23" t="s">
        <v>1364</v>
      </c>
      <c r="G498" s="36" t="s">
        <v>280</v>
      </c>
      <c r="H498" s="37">
        <v>40238</v>
      </c>
      <c r="I498" s="37">
        <v>45352</v>
      </c>
      <c r="J498" s="32">
        <v>51802.400000000001</v>
      </c>
      <c r="K498" s="45">
        <f t="shared" si="41"/>
        <v>1486.7288800000001</v>
      </c>
      <c r="L498" s="38">
        <v>2108.38</v>
      </c>
      <c r="M498" s="56">
        <f t="shared" si="42"/>
        <v>1574.79296</v>
      </c>
      <c r="N498" s="38">
        <v>0</v>
      </c>
      <c r="O498" s="56">
        <f t="shared" si="43"/>
        <v>46632.498160000003</v>
      </c>
    </row>
    <row r="499" spans="1:19" s="16" customFormat="1" ht="30" x14ac:dyDescent="0.25">
      <c r="A499" s="25">
        <v>491</v>
      </c>
      <c r="B499" s="40" t="s">
        <v>1389</v>
      </c>
      <c r="C499" s="40" t="s">
        <v>1388</v>
      </c>
      <c r="D499" s="25" t="s">
        <v>55</v>
      </c>
      <c r="E499" s="34" t="s">
        <v>1387</v>
      </c>
      <c r="F499" s="28" t="s">
        <v>1364</v>
      </c>
      <c r="G499" s="36" t="s">
        <v>280</v>
      </c>
      <c r="H499" s="39">
        <v>41064</v>
      </c>
      <c r="I499" s="39">
        <v>45081</v>
      </c>
      <c r="J499" s="38">
        <v>69663.100000000006</v>
      </c>
      <c r="K499" s="45">
        <f t="shared" si="41"/>
        <v>1999.3309700000002</v>
      </c>
      <c r="L499" s="38">
        <v>5305.05</v>
      </c>
      <c r="M499" s="56">
        <f t="shared" si="42"/>
        <v>2117.7582400000001</v>
      </c>
      <c r="N499" s="38">
        <v>0</v>
      </c>
      <c r="O499" s="56">
        <f t="shared" si="43"/>
        <v>60240.960790000005</v>
      </c>
    </row>
    <row r="500" spans="1:19" s="16" customFormat="1" x14ac:dyDescent="0.25">
      <c r="A500" s="25">
        <v>492</v>
      </c>
      <c r="B500" s="40" t="s">
        <v>1386</v>
      </c>
      <c r="C500" s="40" t="s">
        <v>1385</v>
      </c>
      <c r="D500" s="25" t="s">
        <v>56</v>
      </c>
      <c r="E500" s="28" t="s">
        <v>1377</v>
      </c>
      <c r="F500" s="28" t="s">
        <v>1364</v>
      </c>
      <c r="G500" s="36" t="s">
        <v>280</v>
      </c>
      <c r="H500" s="37">
        <v>39661</v>
      </c>
      <c r="I500" s="37">
        <v>45139</v>
      </c>
      <c r="J500" s="38">
        <v>86336.9</v>
      </c>
      <c r="K500" s="45">
        <f t="shared" si="41"/>
        <v>2477.8690299999998</v>
      </c>
      <c r="L500" s="38">
        <v>7314.09</v>
      </c>
      <c r="M500" s="56">
        <f t="shared" si="42"/>
        <v>2624.64176</v>
      </c>
      <c r="N500" s="38">
        <v>6309.8</v>
      </c>
      <c r="O500" s="56">
        <f t="shared" si="43"/>
        <v>67610.499209999994</v>
      </c>
    </row>
    <row r="501" spans="1:19" s="16" customFormat="1" x14ac:dyDescent="0.25">
      <c r="A501" s="25">
        <v>493</v>
      </c>
      <c r="B501" s="40" t="s">
        <v>1384</v>
      </c>
      <c r="C501" s="40" t="s">
        <v>1383</v>
      </c>
      <c r="D501" s="25" t="s">
        <v>55</v>
      </c>
      <c r="E501" s="28" t="s">
        <v>1377</v>
      </c>
      <c r="F501" s="28" t="s">
        <v>1364</v>
      </c>
      <c r="G501" s="36" t="s">
        <v>280</v>
      </c>
      <c r="H501" s="37">
        <v>39661</v>
      </c>
      <c r="I501" s="37">
        <v>45139</v>
      </c>
      <c r="J501" s="38">
        <v>86336.9</v>
      </c>
      <c r="K501" s="45">
        <f t="shared" si="41"/>
        <v>2477.8690299999998</v>
      </c>
      <c r="L501" s="38">
        <v>8497.17</v>
      </c>
      <c r="M501" s="56">
        <f t="shared" si="42"/>
        <v>2624.64176</v>
      </c>
      <c r="N501" s="38">
        <v>1577.45</v>
      </c>
      <c r="O501" s="56">
        <f t="shared" si="43"/>
        <v>71159.769209999999</v>
      </c>
    </row>
    <row r="502" spans="1:19" s="16" customFormat="1" x14ac:dyDescent="0.25">
      <c r="A502" s="25">
        <v>494</v>
      </c>
      <c r="B502" s="40" t="s">
        <v>1382</v>
      </c>
      <c r="C502" s="40" t="s">
        <v>1381</v>
      </c>
      <c r="D502" s="25" t="s">
        <v>55</v>
      </c>
      <c r="E502" s="28" t="s">
        <v>1380</v>
      </c>
      <c r="F502" s="28" t="s">
        <v>1364</v>
      </c>
      <c r="G502" s="36" t="s">
        <v>280</v>
      </c>
      <c r="H502" s="37">
        <v>40403</v>
      </c>
      <c r="I502" s="37">
        <v>45151</v>
      </c>
      <c r="J502" s="38">
        <v>75075</v>
      </c>
      <c r="K502" s="45">
        <f t="shared" si="41"/>
        <v>2154.6525000000001</v>
      </c>
      <c r="L502" s="38">
        <v>6323.46</v>
      </c>
      <c r="M502" s="56">
        <f t="shared" si="42"/>
        <v>2282.2800000000002</v>
      </c>
      <c r="N502" s="38">
        <v>0</v>
      </c>
      <c r="O502" s="56">
        <f t="shared" si="43"/>
        <v>64314.607499999998</v>
      </c>
    </row>
    <row r="503" spans="1:19" s="16" customFormat="1" x14ac:dyDescent="0.25">
      <c r="A503" s="25">
        <v>495</v>
      </c>
      <c r="B503" s="40" t="s">
        <v>1379</v>
      </c>
      <c r="C503" s="40" t="s">
        <v>1378</v>
      </c>
      <c r="D503" s="25" t="s">
        <v>56</v>
      </c>
      <c r="E503" s="28" t="s">
        <v>1377</v>
      </c>
      <c r="F503" s="28" t="s">
        <v>1364</v>
      </c>
      <c r="G503" s="36" t="s">
        <v>280</v>
      </c>
      <c r="H503" s="37">
        <v>39630</v>
      </c>
      <c r="I503" s="37">
        <v>45108</v>
      </c>
      <c r="J503" s="38">
        <v>86336.9</v>
      </c>
      <c r="K503" s="45">
        <f t="shared" si="41"/>
        <v>2477.8690299999998</v>
      </c>
      <c r="L503" s="38">
        <v>8891.5400000000009</v>
      </c>
      <c r="M503" s="56">
        <f t="shared" si="42"/>
        <v>2624.64176</v>
      </c>
      <c r="N503" s="38">
        <v>0</v>
      </c>
      <c r="O503" s="56">
        <f t="shared" si="43"/>
        <v>72342.849209999986</v>
      </c>
    </row>
    <row r="504" spans="1:19" s="16" customFormat="1" x14ac:dyDescent="0.25">
      <c r="A504" s="25">
        <v>496</v>
      </c>
      <c r="B504" s="40" t="s">
        <v>1798</v>
      </c>
      <c r="C504" s="40" t="s">
        <v>1799</v>
      </c>
      <c r="D504" s="25" t="s">
        <v>56</v>
      </c>
      <c r="E504" s="28" t="s">
        <v>1800</v>
      </c>
      <c r="F504" s="28" t="s">
        <v>1260</v>
      </c>
      <c r="G504" s="36" t="s">
        <v>1801</v>
      </c>
      <c r="H504" s="37">
        <v>45352</v>
      </c>
      <c r="I504" s="37" t="s">
        <v>556</v>
      </c>
      <c r="J504" s="38">
        <v>69663.100000000006</v>
      </c>
      <c r="K504" s="45">
        <f t="shared" ref="K504" si="44">+J504*2.87%</f>
        <v>1999.3309700000002</v>
      </c>
      <c r="L504" s="38">
        <v>5305.05</v>
      </c>
      <c r="M504" s="56">
        <f t="shared" ref="M504" si="45">+J504*3.04%</f>
        <v>2117.7582400000001</v>
      </c>
      <c r="N504" s="38">
        <v>1</v>
      </c>
      <c r="O504" s="56">
        <f>+J504-K504-L504-M504-N504</f>
        <v>60239.960790000005</v>
      </c>
    </row>
    <row r="505" spans="1:19" s="16" customFormat="1" ht="30" x14ac:dyDescent="0.25">
      <c r="A505" s="25">
        <v>497</v>
      </c>
      <c r="B505" s="18" t="s">
        <v>1421</v>
      </c>
      <c r="C505" s="18" t="s">
        <v>1420</v>
      </c>
      <c r="D505" s="19" t="s">
        <v>55</v>
      </c>
      <c r="E505" s="23" t="s">
        <v>1419</v>
      </c>
      <c r="F505" s="23" t="s">
        <v>1412</v>
      </c>
      <c r="G505" s="36" t="s">
        <v>280</v>
      </c>
      <c r="H505" s="39">
        <v>39580</v>
      </c>
      <c r="I505" s="39">
        <v>45058</v>
      </c>
      <c r="J505" s="32">
        <v>69663.100000000006</v>
      </c>
      <c r="K505" s="45">
        <f t="shared" si="41"/>
        <v>1999.3309700000002</v>
      </c>
      <c r="L505" s="38">
        <v>5305.05</v>
      </c>
      <c r="M505" s="56">
        <f t="shared" si="42"/>
        <v>2117.7582400000001</v>
      </c>
      <c r="N505" s="38">
        <v>0</v>
      </c>
      <c r="O505" s="56">
        <f t="shared" si="43"/>
        <v>60240.960790000005</v>
      </c>
    </row>
    <row r="506" spans="1:19" s="16" customFormat="1" ht="30" x14ac:dyDescent="0.25">
      <c r="A506" s="25">
        <v>498</v>
      </c>
      <c r="B506" s="18" t="s">
        <v>1418</v>
      </c>
      <c r="C506" s="18" t="s">
        <v>1417</v>
      </c>
      <c r="D506" s="19" t="s">
        <v>55</v>
      </c>
      <c r="E506" s="21" t="s">
        <v>1416</v>
      </c>
      <c r="F506" s="23" t="s">
        <v>1412</v>
      </c>
      <c r="G506" s="36" t="s">
        <v>280</v>
      </c>
      <c r="H506" s="39">
        <v>39661</v>
      </c>
      <c r="I506" s="39">
        <v>45139</v>
      </c>
      <c r="J506" s="32">
        <v>69663.100000000006</v>
      </c>
      <c r="K506" s="45">
        <f t="shared" si="41"/>
        <v>1999.3309700000002</v>
      </c>
      <c r="L506" s="38">
        <v>5305.05</v>
      </c>
      <c r="M506" s="56">
        <f t="shared" si="42"/>
        <v>2117.7582400000001</v>
      </c>
      <c r="N506" s="38">
        <v>0</v>
      </c>
      <c r="O506" s="56">
        <f t="shared" si="43"/>
        <v>60240.960790000005</v>
      </c>
    </row>
    <row r="507" spans="1:19" s="16" customFormat="1" x14ac:dyDescent="0.25">
      <c r="A507" s="25">
        <v>499</v>
      </c>
      <c r="B507" s="40" t="s">
        <v>1427</v>
      </c>
      <c r="C507" s="40" t="s">
        <v>1426</v>
      </c>
      <c r="D507" s="25" t="s">
        <v>55</v>
      </c>
      <c r="E507" s="28" t="s">
        <v>1425</v>
      </c>
      <c r="F507" s="28" t="s">
        <v>1412</v>
      </c>
      <c r="G507" s="25" t="s">
        <v>555</v>
      </c>
      <c r="H507" s="39">
        <v>39814</v>
      </c>
      <c r="I507" s="25" t="s">
        <v>556</v>
      </c>
      <c r="J507" s="38">
        <v>69663.100000000006</v>
      </c>
      <c r="K507" s="59">
        <f t="shared" si="41"/>
        <v>1999.3309700000002</v>
      </c>
      <c r="L507" s="38">
        <v>5305.05</v>
      </c>
      <c r="M507" s="38">
        <f t="shared" si="42"/>
        <v>2117.7582400000001</v>
      </c>
      <c r="N507" s="38">
        <v>0</v>
      </c>
      <c r="O507" s="38">
        <f t="shared" si="43"/>
        <v>60240.960790000005</v>
      </c>
      <c r="P507"/>
      <c r="Q507"/>
      <c r="R507"/>
      <c r="S507"/>
    </row>
    <row r="508" spans="1:19" s="16" customFormat="1" ht="30" x14ac:dyDescent="0.25">
      <c r="A508" s="25">
        <v>500</v>
      </c>
      <c r="B508" s="40" t="s">
        <v>1424</v>
      </c>
      <c r="C508" s="40" t="s">
        <v>1423</v>
      </c>
      <c r="D508" s="25" t="s">
        <v>55</v>
      </c>
      <c r="E508" s="28" t="s">
        <v>1422</v>
      </c>
      <c r="F508" s="28" t="s">
        <v>1412</v>
      </c>
      <c r="G508" s="25" t="s">
        <v>555</v>
      </c>
      <c r="H508" s="39">
        <v>39814</v>
      </c>
      <c r="I508" s="25" t="s">
        <v>556</v>
      </c>
      <c r="J508" s="38">
        <v>69663.100000000006</v>
      </c>
      <c r="K508" s="59">
        <f t="shared" si="41"/>
        <v>1999.3309700000002</v>
      </c>
      <c r="L508" s="38">
        <v>5305.05</v>
      </c>
      <c r="M508" s="38">
        <f t="shared" si="42"/>
        <v>2117.7582400000001</v>
      </c>
      <c r="N508" s="38">
        <v>0</v>
      </c>
      <c r="O508" s="38">
        <f t="shared" si="43"/>
        <v>60240.960790000005</v>
      </c>
      <c r="P508"/>
      <c r="Q508"/>
      <c r="R508"/>
      <c r="S508"/>
    </row>
    <row r="509" spans="1:19" s="16" customFormat="1" x14ac:dyDescent="0.25">
      <c r="A509" s="25">
        <v>501</v>
      </c>
      <c r="B509" s="40" t="s">
        <v>1415</v>
      </c>
      <c r="C509" s="40" t="s">
        <v>1414</v>
      </c>
      <c r="D509" s="25" t="s">
        <v>56</v>
      </c>
      <c r="E509" s="28" t="s">
        <v>1413</v>
      </c>
      <c r="F509" s="28" t="s">
        <v>1412</v>
      </c>
      <c r="G509" s="36" t="s">
        <v>280</v>
      </c>
      <c r="H509" s="37">
        <v>39814</v>
      </c>
      <c r="I509" s="37">
        <v>45292</v>
      </c>
      <c r="J509" s="38">
        <v>86336.9</v>
      </c>
      <c r="K509" s="45">
        <f t="shared" ref="K509:K540" si="46">+J509*2.87%</f>
        <v>2477.8690299999998</v>
      </c>
      <c r="L509" s="38">
        <v>8891.5400000000009</v>
      </c>
      <c r="M509" s="56">
        <f t="shared" ref="M509:M540" si="47">+J509*3.04%</f>
        <v>2624.64176</v>
      </c>
      <c r="N509" s="38">
        <v>0</v>
      </c>
      <c r="O509" s="56">
        <f t="shared" ref="O509:O540" si="48">+J509-K509-L509-M509-N509</f>
        <v>72342.849209999986</v>
      </c>
    </row>
    <row r="510" spans="1:19" s="16" customFormat="1" ht="30" x14ac:dyDescent="0.25">
      <c r="A510" s="25">
        <v>502</v>
      </c>
      <c r="B510" s="18" t="s">
        <v>1411</v>
      </c>
      <c r="C510" s="18" t="s">
        <v>1410</v>
      </c>
      <c r="D510" s="19" t="s">
        <v>55</v>
      </c>
      <c r="E510" s="21" t="s">
        <v>1409</v>
      </c>
      <c r="F510" s="23" t="s">
        <v>1399</v>
      </c>
      <c r="G510" s="36" t="s">
        <v>280</v>
      </c>
      <c r="H510" s="37">
        <v>39587</v>
      </c>
      <c r="I510" s="37">
        <v>45065</v>
      </c>
      <c r="J510" s="32">
        <v>77402.92</v>
      </c>
      <c r="K510" s="45">
        <f t="shared" si="46"/>
        <v>2221.463804</v>
      </c>
      <c r="L510" s="38">
        <v>6790.04</v>
      </c>
      <c r="M510" s="56">
        <f t="shared" si="47"/>
        <v>2353.0487680000001</v>
      </c>
      <c r="N510" s="38">
        <v>0</v>
      </c>
      <c r="O510" s="56">
        <f t="shared" si="48"/>
        <v>66038.367428000012</v>
      </c>
    </row>
    <row r="511" spans="1:19" s="16" customFormat="1" ht="30" x14ac:dyDescent="0.25">
      <c r="A511" s="25">
        <v>503</v>
      </c>
      <c r="B511" s="18" t="s">
        <v>1408</v>
      </c>
      <c r="C511" s="18" t="s">
        <v>1407</v>
      </c>
      <c r="D511" s="19" t="s">
        <v>56</v>
      </c>
      <c r="E511" s="21" t="s">
        <v>1406</v>
      </c>
      <c r="F511" s="23" t="s">
        <v>1399</v>
      </c>
      <c r="G511" s="36" t="s">
        <v>280</v>
      </c>
      <c r="H511" s="37">
        <v>39995</v>
      </c>
      <c r="I511" s="37">
        <v>45108</v>
      </c>
      <c r="J511" s="32">
        <v>23909</v>
      </c>
      <c r="K511" s="45">
        <f t="shared" si="46"/>
        <v>686.18830000000003</v>
      </c>
      <c r="L511" s="38">
        <v>0</v>
      </c>
      <c r="M511" s="56">
        <f t="shared" si="47"/>
        <v>726.83360000000005</v>
      </c>
      <c r="N511" s="38">
        <v>0</v>
      </c>
      <c r="O511" s="56">
        <f t="shared" si="48"/>
        <v>22495.978099999997</v>
      </c>
    </row>
    <row r="512" spans="1:19" s="16" customFormat="1" ht="30" x14ac:dyDescent="0.25">
      <c r="A512" s="25">
        <v>504</v>
      </c>
      <c r="B512" s="40" t="s">
        <v>1405</v>
      </c>
      <c r="C512" s="40" t="s">
        <v>1404</v>
      </c>
      <c r="D512" s="25" t="s">
        <v>55</v>
      </c>
      <c r="E512" s="28" t="s">
        <v>1403</v>
      </c>
      <c r="F512" s="23" t="s">
        <v>1399</v>
      </c>
      <c r="G512" s="36" t="s">
        <v>280</v>
      </c>
      <c r="H512" s="37">
        <v>39569</v>
      </c>
      <c r="I512" s="37">
        <v>45047</v>
      </c>
      <c r="J512" s="38">
        <v>69663.100000000006</v>
      </c>
      <c r="K512" s="45">
        <f t="shared" si="46"/>
        <v>1999.3309700000002</v>
      </c>
      <c r="L512" s="38">
        <v>5305.05</v>
      </c>
      <c r="M512" s="56">
        <f t="shared" si="47"/>
        <v>2117.7582400000001</v>
      </c>
      <c r="N512" s="38">
        <v>731.68</v>
      </c>
      <c r="O512" s="56">
        <f t="shared" si="48"/>
        <v>59509.280790000004</v>
      </c>
    </row>
    <row r="513" spans="1:19" s="16" customFormat="1" ht="30" x14ac:dyDescent="0.25">
      <c r="A513" s="25">
        <v>505</v>
      </c>
      <c r="B513" s="18" t="s">
        <v>1402</v>
      </c>
      <c r="C513" s="18" t="s">
        <v>1401</v>
      </c>
      <c r="D513" s="19" t="s">
        <v>56</v>
      </c>
      <c r="E513" s="21" t="s">
        <v>1400</v>
      </c>
      <c r="F513" s="23" t="s">
        <v>1399</v>
      </c>
      <c r="G513" s="36" t="s">
        <v>280</v>
      </c>
      <c r="H513" s="37">
        <v>43525</v>
      </c>
      <c r="I513" s="37">
        <v>45352</v>
      </c>
      <c r="J513" s="32">
        <v>9430</v>
      </c>
      <c r="K513" s="45">
        <f t="shared" si="46"/>
        <v>270.64100000000002</v>
      </c>
      <c r="L513" s="38">
        <v>0</v>
      </c>
      <c r="M513" s="56">
        <f t="shared" si="47"/>
        <v>286.67200000000003</v>
      </c>
      <c r="N513" s="38">
        <v>731.68</v>
      </c>
      <c r="O513" s="56">
        <f t="shared" si="48"/>
        <v>8141.0069999999996</v>
      </c>
    </row>
    <row r="514" spans="1:19" s="16" customFormat="1" x14ac:dyDescent="0.25">
      <c r="A514" s="25">
        <v>506</v>
      </c>
      <c r="B514" s="40" t="s">
        <v>1486</v>
      </c>
      <c r="C514" s="40" t="s">
        <v>1485</v>
      </c>
      <c r="D514" s="25" t="s">
        <v>56</v>
      </c>
      <c r="E514" s="28" t="s">
        <v>1484</v>
      </c>
      <c r="F514" s="28" t="s">
        <v>1476</v>
      </c>
      <c r="G514" s="25" t="s">
        <v>555</v>
      </c>
      <c r="H514" s="37">
        <v>39583</v>
      </c>
      <c r="I514" s="25" t="s">
        <v>556</v>
      </c>
      <c r="J514" s="38">
        <v>69663.100000000006</v>
      </c>
      <c r="K514" s="59">
        <f t="shared" si="46"/>
        <v>1999.3309700000002</v>
      </c>
      <c r="L514" s="38">
        <v>4674.07</v>
      </c>
      <c r="M514" s="38">
        <f t="shared" si="47"/>
        <v>2117.7582400000001</v>
      </c>
      <c r="N514" s="38">
        <v>3154.9</v>
      </c>
      <c r="O514" s="38">
        <f t="shared" si="48"/>
        <v>57717.040790000006</v>
      </c>
      <c r="P514"/>
      <c r="Q514"/>
      <c r="R514"/>
      <c r="S514"/>
    </row>
    <row r="515" spans="1:19" s="16" customFormat="1" x14ac:dyDescent="0.25">
      <c r="A515" s="25">
        <v>507</v>
      </c>
      <c r="B515" s="40" t="s">
        <v>1479</v>
      </c>
      <c r="C515" s="40" t="s">
        <v>1478</v>
      </c>
      <c r="D515" s="25" t="s">
        <v>56</v>
      </c>
      <c r="E515" s="28" t="s">
        <v>1477</v>
      </c>
      <c r="F515" s="28" t="s">
        <v>1476</v>
      </c>
      <c r="G515" s="36" t="s">
        <v>280</v>
      </c>
      <c r="H515" s="37">
        <v>44409</v>
      </c>
      <c r="I515" s="37">
        <v>45139</v>
      </c>
      <c r="J515" s="38">
        <v>69662.63</v>
      </c>
      <c r="K515" s="45">
        <f t="shared" si="46"/>
        <v>1999.317481</v>
      </c>
      <c r="L515" s="38">
        <v>5305.05</v>
      </c>
      <c r="M515" s="56">
        <f t="shared" si="47"/>
        <v>2117.7439520000003</v>
      </c>
      <c r="N515" s="38">
        <v>4930.32</v>
      </c>
      <c r="O515" s="56">
        <f t="shared" si="48"/>
        <v>55310.198566999999</v>
      </c>
    </row>
    <row r="516" spans="1:19" s="16" customFormat="1" x14ac:dyDescent="0.25">
      <c r="A516" s="25">
        <v>508</v>
      </c>
      <c r="B516" s="40" t="s">
        <v>1475</v>
      </c>
      <c r="C516" s="40" t="s">
        <v>1474</v>
      </c>
      <c r="D516" s="25" t="s">
        <v>55</v>
      </c>
      <c r="E516" s="28" t="s">
        <v>1473</v>
      </c>
      <c r="F516" s="28" t="s">
        <v>1472</v>
      </c>
      <c r="G516" s="36" t="s">
        <v>280</v>
      </c>
      <c r="H516" s="37">
        <v>44409</v>
      </c>
      <c r="I516" s="37">
        <v>45139</v>
      </c>
      <c r="J516" s="38">
        <v>69662.63</v>
      </c>
      <c r="K516" s="45">
        <f t="shared" si="46"/>
        <v>1999.317481</v>
      </c>
      <c r="L516" s="38">
        <v>5304.96</v>
      </c>
      <c r="M516" s="56">
        <f t="shared" si="47"/>
        <v>2117.7439520000003</v>
      </c>
      <c r="N516" s="38">
        <v>0</v>
      </c>
      <c r="O516" s="56">
        <f t="shared" si="48"/>
        <v>60240.608567000003</v>
      </c>
    </row>
    <row r="517" spans="1:19" s="16" customFormat="1" x14ac:dyDescent="0.25">
      <c r="A517" s="25">
        <v>509</v>
      </c>
      <c r="B517" s="18" t="s">
        <v>1471</v>
      </c>
      <c r="C517" s="18" t="s">
        <v>1470</v>
      </c>
      <c r="D517" s="19" t="s">
        <v>56</v>
      </c>
      <c r="E517" s="21" t="s">
        <v>1469</v>
      </c>
      <c r="F517" s="23" t="s">
        <v>1468</v>
      </c>
      <c r="G517" s="36" t="s">
        <v>280</v>
      </c>
      <c r="H517" s="39">
        <v>39966</v>
      </c>
      <c r="I517" s="39">
        <v>45079</v>
      </c>
      <c r="J517" s="32">
        <v>69663.100000000006</v>
      </c>
      <c r="K517" s="45">
        <f t="shared" si="46"/>
        <v>1999.3309700000002</v>
      </c>
      <c r="L517" s="38">
        <v>4961.96</v>
      </c>
      <c r="M517" s="56">
        <f t="shared" si="47"/>
        <v>2117.7582400000001</v>
      </c>
      <c r="N517" s="38">
        <v>1715.46</v>
      </c>
      <c r="O517" s="56">
        <f t="shared" si="48"/>
        <v>58868.590790000009</v>
      </c>
    </row>
    <row r="518" spans="1:19" s="16" customFormat="1" x14ac:dyDescent="0.25">
      <c r="A518" s="25">
        <v>510</v>
      </c>
      <c r="B518" s="18" t="s">
        <v>1467</v>
      </c>
      <c r="C518" s="18" t="s">
        <v>1466</v>
      </c>
      <c r="D518" s="19" t="s">
        <v>56</v>
      </c>
      <c r="E518" s="21" t="s">
        <v>1465</v>
      </c>
      <c r="F518" s="23" t="s">
        <v>1464</v>
      </c>
      <c r="G518" s="36" t="s">
        <v>280</v>
      </c>
      <c r="H518" s="37">
        <v>44136</v>
      </c>
      <c r="I518" s="37">
        <v>45231</v>
      </c>
      <c r="J518" s="33">
        <v>39570.699999999997</v>
      </c>
      <c r="K518" s="45">
        <f t="shared" si="46"/>
        <v>1135.6790899999999</v>
      </c>
      <c r="L518" s="38">
        <v>382.06</v>
      </c>
      <c r="M518" s="56">
        <f t="shared" si="47"/>
        <v>1202.9492799999998</v>
      </c>
      <c r="N518" s="38">
        <v>1463.36</v>
      </c>
      <c r="O518" s="56">
        <f t="shared" si="48"/>
        <v>35386.65163</v>
      </c>
    </row>
    <row r="519" spans="1:19" s="16" customFormat="1" x14ac:dyDescent="0.25">
      <c r="A519" s="25">
        <v>511</v>
      </c>
      <c r="B519" s="18" t="s">
        <v>1463</v>
      </c>
      <c r="C519" s="18" t="s">
        <v>1462</v>
      </c>
      <c r="D519" s="19" t="s">
        <v>56</v>
      </c>
      <c r="E519" s="21" t="s">
        <v>1461</v>
      </c>
      <c r="F519" s="23" t="s">
        <v>1460</v>
      </c>
      <c r="G519" s="36" t="s">
        <v>280</v>
      </c>
      <c r="H519" s="37">
        <v>44137</v>
      </c>
      <c r="I519" s="37">
        <v>45232</v>
      </c>
      <c r="J519" s="33">
        <v>69680</v>
      </c>
      <c r="K519" s="45">
        <f t="shared" si="46"/>
        <v>1999.816</v>
      </c>
      <c r="L519" s="38">
        <v>5308.23</v>
      </c>
      <c r="M519" s="56">
        <f t="shared" si="47"/>
        <v>2118.2719999999999</v>
      </c>
      <c r="N519" s="38">
        <v>0</v>
      </c>
      <c r="O519" s="56">
        <f t="shared" si="48"/>
        <v>60253.682000000001</v>
      </c>
    </row>
    <row r="520" spans="1:19" ht="17.25" customHeight="1" x14ac:dyDescent="0.25">
      <c r="A520" s="25">
        <v>512</v>
      </c>
      <c r="B520" s="77" t="s">
        <v>342</v>
      </c>
      <c r="C520" s="77" t="s">
        <v>440</v>
      </c>
      <c r="D520" s="78" t="s">
        <v>56</v>
      </c>
      <c r="E520" s="73" t="s">
        <v>511</v>
      </c>
      <c r="F520" s="79" t="s">
        <v>281</v>
      </c>
      <c r="G520" s="80" t="s">
        <v>280</v>
      </c>
      <c r="H520" s="74">
        <v>44682</v>
      </c>
      <c r="I520" s="74">
        <v>45047</v>
      </c>
      <c r="J520" s="75">
        <v>69663.100000000006</v>
      </c>
      <c r="K520" s="81">
        <f t="shared" si="46"/>
        <v>1999.3309700000002</v>
      </c>
      <c r="L520" s="75">
        <v>5305.05</v>
      </c>
      <c r="M520" s="82">
        <f t="shared" si="47"/>
        <v>2117.7582400000001</v>
      </c>
      <c r="N520" s="75">
        <v>0</v>
      </c>
      <c r="O520" s="82">
        <f t="shared" si="48"/>
        <v>60240.960790000005</v>
      </c>
    </row>
    <row r="521" spans="1:19" s="16" customFormat="1" x14ac:dyDescent="0.25">
      <c r="A521" s="25">
        <v>513</v>
      </c>
      <c r="B521" s="18" t="s">
        <v>1459</v>
      </c>
      <c r="C521" s="18" t="s">
        <v>1458</v>
      </c>
      <c r="D521" s="19" t="s">
        <v>56</v>
      </c>
      <c r="E521" s="35" t="s">
        <v>1457</v>
      </c>
      <c r="F521" s="23" t="s">
        <v>1456</v>
      </c>
      <c r="G521" s="36" t="s">
        <v>280</v>
      </c>
      <c r="H521" s="37">
        <v>44256</v>
      </c>
      <c r="I521" s="37">
        <v>45352</v>
      </c>
      <c r="J521" s="32">
        <v>65018.43</v>
      </c>
      <c r="K521" s="45">
        <f t="shared" si="46"/>
        <v>1866.028941</v>
      </c>
      <c r="L521" s="38">
        <v>4431.0200000000004</v>
      </c>
      <c r="M521" s="56">
        <f t="shared" si="47"/>
        <v>1976.5602719999999</v>
      </c>
      <c r="N521" s="38">
        <v>1325.32</v>
      </c>
      <c r="O521" s="56">
        <f t="shared" si="48"/>
        <v>55419.500787000004</v>
      </c>
    </row>
    <row r="522" spans="1:19" s="16" customFormat="1" x14ac:dyDescent="0.25">
      <c r="A522" s="25">
        <v>514</v>
      </c>
      <c r="B522" s="18" t="s">
        <v>1455</v>
      </c>
      <c r="C522" s="18" t="s">
        <v>1454</v>
      </c>
      <c r="D522" s="19" t="s">
        <v>56</v>
      </c>
      <c r="E522" s="21" t="s">
        <v>1453</v>
      </c>
      <c r="F522" s="23" t="s">
        <v>1449</v>
      </c>
      <c r="G522" s="36" t="s">
        <v>280</v>
      </c>
      <c r="H522" s="41">
        <v>44242</v>
      </c>
      <c r="I522" s="41">
        <v>45337</v>
      </c>
      <c r="J522" s="32">
        <v>69663.100000000006</v>
      </c>
      <c r="K522" s="45">
        <f t="shared" si="46"/>
        <v>1999.3309700000002</v>
      </c>
      <c r="L522" s="38">
        <v>5305.05</v>
      </c>
      <c r="M522" s="56">
        <f t="shared" si="47"/>
        <v>2117.7582400000001</v>
      </c>
      <c r="N522" s="38">
        <v>0</v>
      </c>
      <c r="O522" s="56">
        <f t="shared" si="48"/>
        <v>60240.960790000005</v>
      </c>
    </row>
    <row r="523" spans="1:19" s="16" customFormat="1" x14ac:dyDescent="0.25">
      <c r="A523" s="25">
        <v>515</v>
      </c>
      <c r="B523" s="40" t="s">
        <v>1498</v>
      </c>
      <c r="C523" s="40" t="s">
        <v>1497</v>
      </c>
      <c r="D523" s="25" t="s">
        <v>56</v>
      </c>
      <c r="E523" s="28" t="s">
        <v>1496</v>
      </c>
      <c r="F523" s="28" t="s">
        <v>1449</v>
      </c>
      <c r="G523" s="25" t="s">
        <v>555</v>
      </c>
      <c r="H523" s="39">
        <v>39661</v>
      </c>
      <c r="I523" s="25" t="s">
        <v>556</v>
      </c>
      <c r="J523" s="38">
        <v>19924</v>
      </c>
      <c r="K523" s="59">
        <f t="shared" si="46"/>
        <v>571.81880000000001</v>
      </c>
      <c r="L523" s="38">
        <v>0</v>
      </c>
      <c r="M523" s="38">
        <f t="shared" si="47"/>
        <v>605.68960000000004</v>
      </c>
      <c r="N523" s="38">
        <v>0</v>
      </c>
      <c r="O523" s="38">
        <f t="shared" si="48"/>
        <v>18746.491599999998</v>
      </c>
      <c r="P523"/>
      <c r="Q523"/>
      <c r="R523"/>
      <c r="S523"/>
    </row>
    <row r="524" spans="1:19" s="16" customFormat="1" ht="30" x14ac:dyDescent="0.25">
      <c r="A524" s="25">
        <v>516</v>
      </c>
      <c r="B524" s="40" t="s">
        <v>1495</v>
      </c>
      <c r="C524" s="40" t="s">
        <v>1494</v>
      </c>
      <c r="D524" s="25" t="s">
        <v>56</v>
      </c>
      <c r="E524" s="28" t="s">
        <v>1491</v>
      </c>
      <c r="F524" s="28" t="s">
        <v>1449</v>
      </c>
      <c r="G524" s="25" t="s">
        <v>555</v>
      </c>
      <c r="H524" s="37">
        <v>39600</v>
      </c>
      <c r="I524" s="25" t="s">
        <v>556</v>
      </c>
      <c r="J524" s="38">
        <v>69663.100000000006</v>
      </c>
      <c r="K524" s="59">
        <f t="shared" si="46"/>
        <v>1999.3309700000002</v>
      </c>
      <c r="L524" s="38">
        <v>5305.05</v>
      </c>
      <c r="M524" s="38">
        <f t="shared" si="47"/>
        <v>2117.7582400000001</v>
      </c>
      <c r="N524" s="38">
        <v>0</v>
      </c>
      <c r="O524" s="38">
        <f t="shared" si="48"/>
        <v>60240.960790000005</v>
      </c>
      <c r="P524"/>
      <c r="Q524"/>
      <c r="R524"/>
      <c r="S524"/>
    </row>
    <row r="525" spans="1:19" s="16" customFormat="1" x14ac:dyDescent="0.25">
      <c r="A525" s="25">
        <v>517</v>
      </c>
      <c r="B525" s="40" t="s">
        <v>1493</v>
      </c>
      <c r="C525" s="40" t="s">
        <v>1492</v>
      </c>
      <c r="D525" s="25" t="s">
        <v>56</v>
      </c>
      <c r="E525" s="28" t="s">
        <v>1491</v>
      </c>
      <c r="F525" s="28" t="s">
        <v>1449</v>
      </c>
      <c r="G525" s="25" t="s">
        <v>555</v>
      </c>
      <c r="H525" s="37">
        <v>39569</v>
      </c>
      <c r="I525" s="25" t="s">
        <v>556</v>
      </c>
      <c r="J525" s="38">
        <v>69663.100000000006</v>
      </c>
      <c r="K525" s="59">
        <f t="shared" si="46"/>
        <v>1999.3309700000002</v>
      </c>
      <c r="L525" s="38">
        <v>5305.05</v>
      </c>
      <c r="M525" s="38">
        <f t="shared" si="47"/>
        <v>2117.7582400000001</v>
      </c>
      <c r="N525" s="38">
        <v>0</v>
      </c>
      <c r="O525" s="38">
        <f t="shared" si="48"/>
        <v>60240.960790000005</v>
      </c>
      <c r="P525"/>
      <c r="Q525"/>
      <c r="R525"/>
      <c r="S525"/>
    </row>
    <row r="526" spans="1:19" s="16" customFormat="1" x14ac:dyDescent="0.25">
      <c r="A526" s="25">
        <v>518</v>
      </c>
      <c r="B526" s="18" t="s">
        <v>1452</v>
      </c>
      <c r="C526" s="18" t="s">
        <v>1451</v>
      </c>
      <c r="D526" s="19" t="s">
        <v>56</v>
      </c>
      <c r="E526" s="21" t="s">
        <v>1450</v>
      </c>
      <c r="F526" s="23" t="s">
        <v>1449</v>
      </c>
      <c r="G526" s="36" t="s">
        <v>280</v>
      </c>
      <c r="H526" s="37">
        <v>44256</v>
      </c>
      <c r="I526" s="37">
        <v>45170</v>
      </c>
      <c r="J526" s="32">
        <v>69633.100000000006</v>
      </c>
      <c r="K526" s="45">
        <f t="shared" si="46"/>
        <v>1998.4699700000001</v>
      </c>
      <c r="L526" s="38">
        <v>5299.41</v>
      </c>
      <c r="M526" s="56">
        <f t="shared" si="47"/>
        <v>2116.8462400000003</v>
      </c>
      <c r="N526" s="38">
        <v>0</v>
      </c>
      <c r="O526" s="56">
        <f t="shared" si="48"/>
        <v>60218.373789999998</v>
      </c>
    </row>
    <row r="527" spans="1:19" s="16" customFormat="1" x14ac:dyDescent="0.25">
      <c r="A527" s="25">
        <v>519</v>
      </c>
      <c r="B527" s="18" t="s">
        <v>1448</v>
      </c>
      <c r="C527" s="18" t="s">
        <v>1447</v>
      </c>
      <c r="D527" s="19" t="s">
        <v>56</v>
      </c>
      <c r="E527" s="35" t="s">
        <v>1446</v>
      </c>
      <c r="F527" s="23" t="s">
        <v>1428</v>
      </c>
      <c r="G527" s="36" t="s">
        <v>280</v>
      </c>
      <c r="H527" s="37">
        <v>39539</v>
      </c>
      <c r="I527" s="37">
        <v>45383</v>
      </c>
      <c r="J527" s="32">
        <v>77402.92</v>
      </c>
      <c r="K527" s="45">
        <f t="shared" si="46"/>
        <v>2221.463804</v>
      </c>
      <c r="L527" s="38">
        <v>6790.04</v>
      </c>
      <c r="M527" s="56">
        <f t="shared" si="47"/>
        <v>2353.0487680000001</v>
      </c>
      <c r="N527" s="38">
        <v>0</v>
      </c>
      <c r="O527" s="56">
        <f t="shared" si="48"/>
        <v>66038.367428000012</v>
      </c>
    </row>
    <row r="528" spans="1:19" s="16" customFormat="1" x14ac:dyDescent="0.25">
      <c r="A528" s="25">
        <v>520</v>
      </c>
      <c r="B528" s="18" t="s">
        <v>1445</v>
      </c>
      <c r="C528" s="18" t="s">
        <v>1444</v>
      </c>
      <c r="D528" s="19" t="s">
        <v>56</v>
      </c>
      <c r="E528" s="21" t="s">
        <v>1431</v>
      </c>
      <c r="F528" s="23" t="s">
        <v>1428</v>
      </c>
      <c r="G528" s="36" t="s">
        <v>280</v>
      </c>
      <c r="H528" s="37">
        <v>40991</v>
      </c>
      <c r="I528" s="37">
        <v>45374</v>
      </c>
      <c r="J528" s="32">
        <v>18886.560000000001</v>
      </c>
      <c r="K528" s="45">
        <f t="shared" si="46"/>
        <v>542.04427199999998</v>
      </c>
      <c r="L528" s="38">
        <v>0</v>
      </c>
      <c r="M528" s="56">
        <f t="shared" si="47"/>
        <v>574.15142400000002</v>
      </c>
      <c r="N528" s="38">
        <v>0</v>
      </c>
      <c r="O528" s="56">
        <f t="shared" si="48"/>
        <v>17770.364304000002</v>
      </c>
    </row>
    <row r="529" spans="1:19" s="16" customFormat="1" x14ac:dyDescent="0.25">
      <c r="A529" s="25">
        <v>521</v>
      </c>
      <c r="B529" s="40" t="s">
        <v>1443</v>
      </c>
      <c r="C529" s="40" t="s">
        <v>1442</v>
      </c>
      <c r="D529" s="25" t="s">
        <v>56</v>
      </c>
      <c r="E529" s="28" t="s">
        <v>1431</v>
      </c>
      <c r="F529" s="28" t="s">
        <v>1428</v>
      </c>
      <c r="G529" s="36" t="s">
        <v>280</v>
      </c>
      <c r="H529" s="37">
        <v>39569</v>
      </c>
      <c r="I529" s="37">
        <v>45047</v>
      </c>
      <c r="J529" s="38">
        <v>69663.100000000006</v>
      </c>
      <c r="K529" s="45">
        <f t="shared" si="46"/>
        <v>1999.3309700000002</v>
      </c>
      <c r="L529" s="38">
        <v>4961.96</v>
      </c>
      <c r="M529" s="56">
        <f t="shared" si="47"/>
        <v>2117.7582400000001</v>
      </c>
      <c r="N529" s="38">
        <v>1715.46</v>
      </c>
      <c r="O529" s="56">
        <f t="shared" si="48"/>
        <v>58868.590790000009</v>
      </c>
    </row>
    <row r="530" spans="1:19" s="16" customFormat="1" x14ac:dyDescent="0.25">
      <c r="A530" s="25">
        <v>522</v>
      </c>
      <c r="B530" s="40" t="s">
        <v>1441</v>
      </c>
      <c r="C530" s="40" t="s">
        <v>1440</v>
      </c>
      <c r="D530" s="25" t="s">
        <v>56</v>
      </c>
      <c r="E530" s="28" t="s">
        <v>1431</v>
      </c>
      <c r="F530" s="28" t="s">
        <v>1428</v>
      </c>
      <c r="G530" s="36" t="s">
        <v>280</v>
      </c>
      <c r="H530" s="37">
        <v>39904</v>
      </c>
      <c r="I530" s="37">
        <v>45383</v>
      </c>
      <c r="J530" s="38">
        <v>69663.100000000006</v>
      </c>
      <c r="K530" s="45">
        <f t="shared" si="46"/>
        <v>1999.3309700000002</v>
      </c>
      <c r="L530" s="38">
        <v>4358.58</v>
      </c>
      <c r="M530" s="56">
        <f t="shared" si="47"/>
        <v>2117.7582400000001</v>
      </c>
      <c r="N530" s="38">
        <v>1577.45</v>
      </c>
      <c r="O530" s="56">
        <f t="shared" si="48"/>
        <v>59609.980790000009</v>
      </c>
    </row>
    <row r="531" spans="1:19" s="16" customFormat="1" x14ac:dyDescent="0.25">
      <c r="A531" s="25">
        <v>523</v>
      </c>
      <c r="B531" s="40" t="s">
        <v>1439</v>
      </c>
      <c r="C531" s="40" t="s">
        <v>1438</v>
      </c>
      <c r="D531" s="25" t="s">
        <v>56</v>
      </c>
      <c r="E531" s="28" t="s">
        <v>1431</v>
      </c>
      <c r="F531" s="28" t="s">
        <v>1428</v>
      </c>
      <c r="G531" s="36" t="s">
        <v>280</v>
      </c>
      <c r="H531" s="37">
        <v>40422</v>
      </c>
      <c r="I531" s="37">
        <v>45170</v>
      </c>
      <c r="J531" s="38">
        <v>69663.100000000006</v>
      </c>
      <c r="K531" s="45">
        <f t="shared" si="46"/>
        <v>1999.3309700000002</v>
      </c>
      <c r="L531" s="38">
        <v>5305.05</v>
      </c>
      <c r="M531" s="56">
        <f t="shared" si="47"/>
        <v>2117.7582400000001</v>
      </c>
      <c r="N531" s="38">
        <v>0</v>
      </c>
      <c r="O531" s="56">
        <f t="shared" si="48"/>
        <v>60240.960790000005</v>
      </c>
    </row>
    <row r="532" spans="1:19" s="16" customFormat="1" x14ac:dyDescent="0.25">
      <c r="A532" s="25">
        <v>524</v>
      </c>
      <c r="B532" s="40" t="s">
        <v>1437</v>
      </c>
      <c r="C532" s="40" t="s">
        <v>1436</v>
      </c>
      <c r="D532" s="25" t="s">
        <v>56</v>
      </c>
      <c r="E532" s="28" t="s">
        <v>1431</v>
      </c>
      <c r="F532" s="28" t="s">
        <v>1428</v>
      </c>
      <c r="G532" s="36" t="s">
        <v>280</v>
      </c>
      <c r="H532" s="37">
        <v>39539</v>
      </c>
      <c r="I532" s="37">
        <v>45383</v>
      </c>
      <c r="J532" s="38">
        <v>69663.100000000006</v>
      </c>
      <c r="K532" s="45">
        <f t="shared" si="46"/>
        <v>1999.3309700000002</v>
      </c>
      <c r="L532" s="38">
        <v>5305.05</v>
      </c>
      <c r="M532" s="56">
        <f t="shared" si="47"/>
        <v>2117.7582400000001</v>
      </c>
      <c r="N532" s="38">
        <v>0</v>
      </c>
      <c r="O532" s="56">
        <f t="shared" si="48"/>
        <v>60240.960790000005</v>
      </c>
    </row>
    <row r="533" spans="1:19" s="16" customFormat="1" x14ac:dyDescent="0.25">
      <c r="A533" s="25">
        <v>525</v>
      </c>
      <c r="B533" s="40" t="s">
        <v>1435</v>
      </c>
      <c r="C533" s="40" t="s">
        <v>1434</v>
      </c>
      <c r="D533" s="25" t="s">
        <v>56</v>
      </c>
      <c r="E533" s="28" t="s">
        <v>1431</v>
      </c>
      <c r="F533" s="28" t="s">
        <v>1428</v>
      </c>
      <c r="G533" s="36" t="s">
        <v>280</v>
      </c>
      <c r="H533" s="37">
        <v>39722</v>
      </c>
      <c r="I533" s="37">
        <v>45200</v>
      </c>
      <c r="J533" s="38">
        <v>69663.100000000006</v>
      </c>
      <c r="K533" s="45">
        <f t="shared" si="46"/>
        <v>1999.3309700000002</v>
      </c>
      <c r="L533" s="38">
        <v>5305.05</v>
      </c>
      <c r="M533" s="56">
        <f t="shared" si="47"/>
        <v>2117.7582400000001</v>
      </c>
      <c r="N533" s="38">
        <v>0</v>
      </c>
      <c r="O533" s="56">
        <f t="shared" si="48"/>
        <v>60240.960790000005</v>
      </c>
    </row>
    <row r="534" spans="1:19" s="16" customFormat="1" x14ac:dyDescent="0.25">
      <c r="A534" s="25">
        <v>526</v>
      </c>
      <c r="B534" s="40" t="s">
        <v>1433</v>
      </c>
      <c r="C534" s="40" t="s">
        <v>1432</v>
      </c>
      <c r="D534" s="25" t="s">
        <v>56</v>
      </c>
      <c r="E534" s="28" t="s">
        <v>1431</v>
      </c>
      <c r="F534" s="28" t="s">
        <v>1428</v>
      </c>
      <c r="G534" s="36" t="s">
        <v>280</v>
      </c>
      <c r="H534" s="37">
        <v>43891</v>
      </c>
      <c r="I534" s="37">
        <v>45352</v>
      </c>
      <c r="J534" s="38">
        <v>69663.100000000006</v>
      </c>
      <c r="K534" s="45">
        <f t="shared" si="46"/>
        <v>1999.3309700000002</v>
      </c>
      <c r="L534" s="38">
        <v>5305.05</v>
      </c>
      <c r="M534" s="56">
        <f t="shared" si="47"/>
        <v>2117.7582400000001</v>
      </c>
      <c r="N534" s="38">
        <v>0</v>
      </c>
      <c r="O534" s="56">
        <f t="shared" si="48"/>
        <v>60240.960790000005</v>
      </c>
    </row>
    <row r="535" spans="1:19" s="16" customFormat="1" x14ac:dyDescent="0.25">
      <c r="A535" s="25">
        <v>527</v>
      </c>
      <c r="B535" s="40" t="s">
        <v>362</v>
      </c>
      <c r="C535" s="40" t="s">
        <v>1430</v>
      </c>
      <c r="D535" s="25" t="s">
        <v>55</v>
      </c>
      <c r="E535" s="28" t="s">
        <v>1429</v>
      </c>
      <c r="F535" s="28" t="s">
        <v>1428</v>
      </c>
      <c r="G535" s="36" t="s">
        <v>280</v>
      </c>
      <c r="H535" s="37">
        <v>44927</v>
      </c>
      <c r="I535" s="37">
        <v>45108</v>
      </c>
      <c r="J535" s="38">
        <v>69663.100000000006</v>
      </c>
      <c r="K535" s="45">
        <f t="shared" si="46"/>
        <v>1999.3309700000002</v>
      </c>
      <c r="L535" s="38">
        <v>5305.05</v>
      </c>
      <c r="M535" s="56">
        <f t="shared" si="47"/>
        <v>2117.7582400000001</v>
      </c>
      <c r="N535" s="38"/>
      <c r="O535" s="56">
        <f t="shared" si="48"/>
        <v>60240.960790000005</v>
      </c>
    </row>
    <row r="536" spans="1:19" s="16" customFormat="1" x14ac:dyDescent="0.25">
      <c r="A536" s="25">
        <v>528</v>
      </c>
      <c r="B536" s="40" t="s">
        <v>1595</v>
      </c>
      <c r="C536" s="40" t="s">
        <v>1594</v>
      </c>
      <c r="D536" s="25" t="s">
        <v>56</v>
      </c>
      <c r="E536" s="28" t="s">
        <v>1593</v>
      </c>
      <c r="F536" s="28" t="s">
        <v>1428</v>
      </c>
      <c r="G536" s="25" t="s">
        <v>555</v>
      </c>
      <c r="H536" s="37">
        <v>43010</v>
      </c>
      <c r="I536" s="25" t="s">
        <v>556</v>
      </c>
      <c r="J536" s="38">
        <v>86336.9</v>
      </c>
      <c r="K536" s="59">
        <f t="shared" si="46"/>
        <v>2477.8690299999998</v>
      </c>
      <c r="L536" s="38">
        <v>8135.31</v>
      </c>
      <c r="M536" s="38">
        <f t="shared" si="47"/>
        <v>2624.64176</v>
      </c>
      <c r="N536" s="38">
        <v>3024.9</v>
      </c>
      <c r="O536" s="38">
        <f t="shared" si="48"/>
        <v>70074.179210000002</v>
      </c>
      <c r="P536"/>
      <c r="Q536"/>
      <c r="R536"/>
      <c r="S536"/>
    </row>
    <row r="537" spans="1:19" s="16" customFormat="1" x14ac:dyDescent="0.25">
      <c r="A537" s="25">
        <v>529</v>
      </c>
      <c r="B537" s="40" t="s">
        <v>1592</v>
      </c>
      <c r="C537" s="40" t="s">
        <v>1591</v>
      </c>
      <c r="D537" s="25" t="s">
        <v>55</v>
      </c>
      <c r="E537" s="28" t="s">
        <v>1589</v>
      </c>
      <c r="F537" s="28" t="s">
        <v>1428</v>
      </c>
      <c r="G537" s="25" t="s">
        <v>555</v>
      </c>
      <c r="H537" s="37">
        <v>43010</v>
      </c>
      <c r="I537" s="25" t="s">
        <v>556</v>
      </c>
      <c r="J537" s="38">
        <v>69663.100000000006</v>
      </c>
      <c r="K537" s="59">
        <f t="shared" si="46"/>
        <v>1999.3309700000002</v>
      </c>
      <c r="L537" s="38">
        <v>5305.05</v>
      </c>
      <c r="M537" s="38">
        <f t="shared" si="47"/>
        <v>2117.7582400000001</v>
      </c>
      <c r="N537" s="38">
        <v>731.68</v>
      </c>
      <c r="O537" s="38">
        <f t="shared" si="48"/>
        <v>59509.280790000004</v>
      </c>
      <c r="P537"/>
      <c r="Q537"/>
      <c r="R537"/>
      <c r="S537"/>
    </row>
    <row r="538" spans="1:19" s="16" customFormat="1" x14ac:dyDescent="0.25">
      <c r="A538" s="25">
        <v>530</v>
      </c>
      <c r="B538" s="40" t="s">
        <v>1590</v>
      </c>
      <c r="C538" s="40" t="s">
        <v>1583</v>
      </c>
      <c r="D538" s="25" t="s">
        <v>56</v>
      </c>
      <c r="E538" s="28" t="s">
        <v>1589</v>
      </c>
      <c r="F538" s="28" t="s">
        <v>1428</v>
      </c>
      <c r="G538" s="25" t="s">
        <v>555</v>
      </c>
      <c r="H538" s="37">
        <v>44409</v>
      </c>
      <c r="I538" s="25" t="s">
        <v>556</v>
      </c>
      <c r="J538" s="38">
        <v>69662.63</v>
      </c>
      <c r="K538" s="59">
        <f t="shared" si="46"/>
        <v>1999.317481</v>
      </c>
      <c r="L538" s="38">
        <v>5304.96</v>
      </c>
      <c r="M538" s="38">
        <f t="shared" si="47"/>
        <v>2117.7439520000003</v>
      </c>
      <c r="N538" s="38">
        <v>0</v>
      </c>
      <c r="O538" s="38">
        <f t="shared" si="48"/>
        <v>60240.608567000003</v>
      </c>
      <c r="P538"/>
      <c r="Q538"/>
      <c r="R538"/>
      <c r="S538"/>
    </row>
    <row r="539" spans="1:19" s="16" customFormat="1" x14ac:dyDescent="0.25">
      <c r="A539" s="25">
        <v>531</v>
      </c>
      <c r="B539" s="40" t="s">
        <v>1514</v>
      </c>
      <c r="C539" s="40" t="s">
        <v>1513</v>
      </c>
      <c r="D539" s="25" t="s">
        <v>56</v>
      </c>
      <c r="E539" s="28" t="s">
        <v>1512</v>
      </c>
      <c r="F539" s="28" t="s">
        <v>1511</v>
      </c>
      <c r="G539" s="25" t="s">
        <v>555</v>
      </c>
      <c r="H539" s="37">
        <v>39661</v>
      </c>
      <c r="I539" s="25" t="s">
        <v>556</v>
      </c>
      <c r="J539" s="38">
        <v>49643.1</v>
      </c>
      <c r="K539" s="59">
        <f t="shared" si="46"/>
        <v>1424.7569699999999</v>
      </c>
      <c r="L539" s="38">
        <v>1601.11</v>
      </c>
      <c r="M539" s="38">
        <f t="shared" si="47"/>
        <v>1509.1502399999999</v>
      </c>
      <c r="N539" s="38">
        <v>1577.45</v>
      </c>
      <c r="O539" s="38">
        <f t="shared" si="48"/>
        <v>43530.632789999996</v>
      </c>
      <c r="P539"/>
      <c r="Q539"/>
      <c r="R539"/>
      <c r="S539"/>
    </row>
    <row r="540" spans="1:19" s="16" customFormat="1" ht="30" x14ac:dyDescent="0.25">
      <c r="A540" s="25">
        <v>532</v>
      </c>
      <c r="B540" s="40" t="s">
        <v>1510</v>
      </c>
      <c r="C540" s="40" t="s">
        <v>1509</v>
      </c>
      <c r="D540" s="25" t="s">
        <v>55</v>
      </c>
      <c r="E540" s="28" t="s">
        <v>1506</v>
      </c>
      <c r="F540" s="28" t="s">
        <v>1502</v>
      </c>
      <c r="G540" s="25" t="s">
        <v>555</v>
      </c>
      <c r="H540" s="37">
        <v>39596</v>
      </c>
      <c r="I540" s="25" t="s">
        <v>556</v>
      </c>
      <c r="J540" s="38">
        <v>69663.100000000006</v>
      </c>
      <c r="K540" s="59">
        <f t="shared" si="46"/>
        <v>1999.3309700000002</v>
      </c>
      <c r="L540" s="38">
        <v>4224.96</v>
      </c>
      <c r="M540" s="38">
        <f t="shared" si="47"/>
        <v>2117.7582400000001</v>
      </c>
      <c r="N540" s="38"/>
      <c r="O540" s="38">
        <f t="shared" si="48"/>
        <v>61321.050790000008</v>
      </c>
      <c r="P540"/>
      <c r="Q540"/>
      <c r="R540"/>
      <c r="S540"/>
    </row>
    <row r="541" spans="1:19" s="16" customFormat="1" ht="30" x14ac:dyDescent="0.25">
      <c r="A541" s="25">
        <v>533</v>
      </c>
      <c r="B541" s="40" t="s">
        <v>1508</v>
      </c>
      <c r="C541" s="40" t="s">
        <v>1507</v>
      </c>
      <c r="D541" s="25" t="s">
        <v>55</v>
      </c>
      <c r="E541" s="28" t="s">
        <v>1506</v>
      </c>
      <c r="F541" s="28" t="s">
        <v>1502</v>
      </c>
      <c r="G541" s="25" t="s">
        <v>555</v>
      </c>
      <c r="H541" s="37">
        <v>43556</v>
      </c>
      <c r="I541" s="25" t="s">
        <v>556</v>
      </c>
      <c r="J541" s="38">
        <v>69663.100000000006</v>
      </c>
      <c r="K541" s="59">
        <f t="shared" ref="K541:K552" si="49">+J541*2.87%</f>
        <v>1999.3309700000002</v>
      </c>
      <c r="L541" s="38">
        <v>4989.5600000000004</v>
      </c>
      <c r="M541" s="38">
        <f t="shared" ref="M541:M552" si="50">+J541*3.04%</f>
        <v>2117.7582400000001</v>
      </c>
      <c r="N541" s="38">
        <v>16289.57</v>
      </c>
      <c r="O541" s="38">
        <f t="shared" ref="O541:O571" si="51">+J541-K541-L541-M541-N541</f>
        <v>44266.88079000001</v>
      </c>
      <c r="P541"/>
      <c r="Q541"/>
      <c r="R541"/>
      <c r="S541"/>
    </row>
    <row r="542" spans="1:19" s="16" customFormat="1" x14ac:dyDescent="0.25">
      <c r="A542" s="25">
        <v>534</v>
      </c>
      <c r="B542" s="40" t="s">
        <v>1505</v>
      </c>
      <c r="C542" s="40" t="s">
        <v>1504</v>
      </c>
      <c r="D542" s="25" t="s">
        <v>56</v>
      </c>
      <c r="E542" s="28" t="s">
        <v>1503</v>
      </c>
      <c r="F542" s="28" t="s">
        <v>1502</v>
      </c>
      <c r="G542" s="25" t="s">
        <v>555</v>
      </c>
      <c r="H542" s="37">
        <v>39569</v>
      </c>
      <c r="I542" s="25" t="s">
        <v>556</v>
      </c>
      <c r="J542" s="38">
        <v>30000</v>
      </c>
      <c r="K542" s="59">
        <f t="shared" si="49"/>
        <v>861</v>
      </c>
      <c r="L542" s="38">
        <v>0</v>
      </c>
      <c r="M542" s="38">
        <f t="shared" si="50"/>
        <v>912</v>
      </c>
      <c r="N542" s="38">
        <v>1577.45</v>
      </c>
      <c r="O542" s="38">
        <f t="shared" si="51"/>
        <v>26649.55</v>
      </c>
      <c r="P542"/>
      <c r="Q542"/>
      <c r="R542"/>
      <c r="S542"/>
    </row>
    <row r="543" spans="1:19" s="16" customFormat="1" x14ac:dyDescent="0.25">
      <c r="A543" s="25">
        <v>535</v>
      </c>
      <c r="B543" s="40" t="s">
        <v>1501</v>
      </c>
      <c r="C543" s="40" t="s">
        <v>1500</v>
      </c>
      <c r="D543" s="25" t="s">
        <v>56</v>
      </c>
      <c r="E543" s="28" t="s">
        <v>1499</v>
      </c>
      <c r="F543" s="28" t="s">
        <v>1472</v>
      </c>
      <c r="G543" s="25" t="s">
        <v>555</v>
      </c>
      <c r="H543" s="37">
        <v>42278</v>
      </c>
      <c r="I543" s="25" t="s">
        <v>556</v>
      </c>
      <c r="J543" s="38">
        <v>69663.100000000006</v>
      </c>
      <c r="K543" s="59">
        <f t="shared" si="49"/>
        <v>1999.3309700000002</v>
      </c>
      <c r="L543" s="38">
        <v>5002.5600000000004</v>
      </c>
      <c r="M543" s="38">
        <f t="shared" si="50"/>
        <v>2117.7582400000001</v>
      </c>
      <c r="N543" s="38">
        <v>1512.45</v>
      </c>
      <c r="O543" s="38">
        <f t="shared" si="51"/>
        <v>59031.000790000013</v>
      </c>
      <c r="P543"/>
      <c r="Q543"/>
      <c r="R543"/>
      <c r="S543"/>
    </row>
    <row r="544" spans="1:19" s="16" customFormat="1" x14ac:dyDescent="0.25">
      <c r="A544" s="25">
        <v>536</v>
      </c>
      <c r="B544" s="40" t="s">
        <v>1490</v>
      </c>
      <c r="C544" s="40" t="s">
        <v>1489</v>
      </c>
      <c r="D544" s="25" t="s">
        <v>56</v>
      </c>
      <c r="E544" s="28" t="s">
        <v>1488</v>
      </c>
      <c r="F544" s="28" t="s">
        <v>1487</v>
      </c>
      <c r="G544" s="25" t="s">
        <v>555</v>
      </c>
      <c r="H544" s="39">
        <v>44013</v>
      </c>
      <c r="I544" s="25" t="s">
        <v>556</v>
      </c>
      <c r="J544" s="38">
        <v>69663.100000000006</v>
      </c>
      <c r="K544" s="59">
        <f t="shared" si="49"/>
        <v>1999.3309700000002</v>
      </c>
      <c r="L544" s="38">
        <v>5305.05</v>
      </c>
      <c r="M544" s="38">
        <f t="shared" si="50"/>
        <v>2117.7582400000001</v>
      </c>
      <c r="N544" s="38">
        <v>0</v>
      </c>
      <c r="O544" s="38">
        <f t="shared" si="51"/>
        <v>60240.960790000005</v>
      </c>
      <c r="P544"/>
      <c r="Q544"/>
      <c r="R544"/>
      <c r="S544"/>
    </row>
    <row r="545" spans="1:19" s="16" customFormat="1" x14ac:dyDescent="0.25">
      <c r="A545" s="25">
        <v>537</v>
      </c>
      <c r="B545" s="40" t="s">
        <v>1483</v>
      </c>
      <c r="C545" s="40" t="s">
        <v>1482</v>
      </c>
      <c r="D545" s="25" t="s">
        <v>56</v>
      </c>
      <c r="E545" s="28" t="s">
        <v>1481</v>
      </c>
      <c r="F545" s="28" t="s">
        <v>1480</v>
      </c>
      <c r="G545" s="25" t="s">
        <v>555</v>
      </c>
      <c r="H545" s="39">
        <v>43586</v>
      </c>
      <c r="I545" s="25" t="s">
        <v>556</v>
      </c>
      <c r="J545" s="38">
        <v>69663.100000000006</v>
      </c>
      <c r="K545" s="59">
        <f t="shared" si="49"/>
        <v>1999.3309700000002</v>
      </c>
      <c r="L545" s="38">
        <v>5305.05</v>
      </c>
      <c r="M545" s="38">
        <f t="shared" si="50"/>
        <v>2117.7582400000001</v>
      </c>
      <c r="N545" s="38">
        <v>0</v>
      </c>
      <c r="O545" s="38">
        <f t="shared" si="51"/>
        <v>60240.960790000005</v>
      </c>
      <c r="P545"/>
      <c r="Q545"/>
      <c r="R545"/>
      <c r="S545"/>
    </row>
    <row r="546" spans="1:19" s="16" customFormat="1" ht="30" x14ac:dyDescent="0.25">
      <c r="A546" s="25">
        <v>538</v>
      </c>
      <c r="B546" s="18" t="s">
        <v>1530</v>
      </c>
      <c r="C546" s="18" t="s">
        <v>1529</v>
      </c>
      <c r="D546" s="19" t="s">
        <v>55</v>
      </c>
      <c r="E546" s="28" t="s">
        <v>1528</v>
      </c>
      <c r="F546" s="23" t="s">
        <v>268</v>
      </c>
      <c r="G546" s="36" t="s">
        <v>280</v>
      </c>
      <c r="H546" s="37">
        <v>39722</v>
      </c>
      <c r="I546" s="37">
        <v>45200</v>
      </c>
      <c r="J546" s="32">
        <v>77402.92</v>
      </c>
      <c r="K546" s="45">
        <f t="shared" si="49"/>
        <v>2221.463804</v>
      </c>
      <c r="L546" s="38">
        <v>6790.04</v>
      </c>
      <c r="M546" s="56">
        <f t="shared" si="50"/>
        <v>2353.0487680000001</v>
      </c>
      <c r="N546" s="38">
        <v>0</v>
      </c>
      <c r="O546" s="56">
        <f t="shared" si="51"/>
        <v>66038.367428000012</v>
      </c>
    </row>
    <row r="547" spans="1:19" s="16" customFormat="1" x14ac:dyDescent="0.25">
      <c r="A547" s="25">
        <v>539</v>
      </c>
      <c r="B547" s="18" t="s">
        <v>383</v>
      </c>
      <c r="C547" s="18" t="s">
        <v>1527</v>
      </c>
      <c r="D547" s="19" t="s">
        <v>55</v>
      </c>
      <c r="E547" s="28" t="s">
        <v>1526</v>
      </c>
      <c r="F547" s="23" t="s">
        <v>268</v>
      </c>
      <c r="G547" s="36" t="s">
        <v>280</v>
      </c>
      <c r="H547" s="37">
        <v>43525</v>
      </c>
      <c r="I547" s="37">
        <v>45352</v>
      </c>
      <c r="J547" s="32">
        <v>20000</v>
      </c>
      <c r="K547" s="45">
        <f t="shared" si="49"/>
        <v>574</v>
      </c>
      <c r="L547" s="38">
        <v>0</v>
      </c>
      <c r="M547" s="56">
        <f t="shared" si="50"/>
        <v>608</v>
      </c>
      <c r="N547" s="38">
        <v>0</v>
      </c>
      <c r="O547" s="56">
        <f t="shared" si="51"/>
        <v>18818</v>
      </c>
    </row>
    <row r="548" spans="1:19" s="16" customFormat="1" x14ac:dyDescent="0.25">
      <c r="A548" s="25">
        <v>540</v>
      </c>
      <c r="B548" s="18" t="s">
        <v>1525</v>
      </c>
      <c r="C548" s="18" t="s">
        <v>1524</v>
      </c>
      <c r="D548" s="19" t="s">
        <v>56</v>
      </c>
      <c r="E548" s="28" t="s">
        <v>537</v>
      </c>
      <c r="F548" s="23" t="s">
        <v>268</v>
      </c>
      <c r="G548" s="36" t="s">
        <v>280</v>
      </c>
      <c r="H548" s="37">
        <v>43525</v>
      </c>
      <c r="I548" s="37">
        <v>44986</v>
      </c>
      <c r="J548" s="32">
        <v>20000</v>
      </c>
      <c r="K548" s="45">
        <f t="shared" si="49"/>
        <v>574</v>
      </c>
      <c r="L548" s="38">
        <v>0</v>
      </c>
      <c r="M548" s="56">
        <f t="shared" si="50"/>
        <v>608</v>
      </c>
      <c r="N548" s="38">
        <v>1577.45</v>
      </c>
      <c r="O548" s="56">
        <f t="shared" si="51"/>
        <v>17240.55</v>
      </c>
    </row>
    <row r="549" spans="1:19" s="16" customFormat="1" x14ac:dyDescent="0.25">
      <c r="A549" s="25">
        <v>541</v>
      </c>
      <c r="B549" s="40" t="s">
        <v>1523</v>
      </c>
      <c r="C549" s="40" t="s">
        <v>1522</v>
      </c>
      <c r="D549" s="25" t="s">
        <v>55</v>
      </c>
      <c r="E549" s="28" t="s">
        <v>1521</v>
      </c>
      <c r="F549" s="28" t="s">
        <v>268</v>
      </c>
      <c r="G549" s="36" t="s">
        <v>280</v>
      </c>
      <c r="H549" s="37">
        <v>40001</v>
      </c>
      <c r="I549" s="37">
        <v>45114</v>
      </c>
      <c r="J549" s="38">
        <v>86336.9</v>
      </c>
      <c r="K549" s="45">
        <f t="shared" si="49"/>
        <v>2477.8690299999998</v>
      </c>
      <c r="L549" s="38">
        <v>8891.5400000000009</v>
      </c>
      <c r="M549" s="56">
        <f t="shared" si="50"/>
        <v>2624.64176</v>
      </c>
      <c r="N549" s="38">
        <v>25482.04</v>
      </c>
      <c r="O549" s="56">
        <f t="shared" si="51"/>
        <v>46860.809209999985</v>
      </c>
    </row>
    <row r="550" spans="1:19" s="16" customFormat="1" ht="30" x14ac:dyDescent="0.25">
      <c r="A550" s="25">
        <v>542</v>
      </c>
      <c r="B550" s="40" t="s">
        <v>1520</v>
      </c>
      <c r="C550" s="40" t="s">
        <v>1519</v>
      </c>
      <c r="D550" s="25" t="s">
        <v>55</v>
      </c>
      <c r="E550" s="28" t="s">
        <v>1518</v>
      </c>
      <c r="F550" s="28" t="s">
        <v>268</v>
      </c>
      <c r="G550" s="36" t="s">
        <v>280</v>
      </c>
      <c r="H550" s="37">
        <v>40695</v>
      </c>
      <c r="I550" s="37">
        <v>45078</v>
      </c>
      <c r="J550" s="38">
        <v>69663.100000000006</v>
      </c>
      <c r="K550" s="45">
        <f t="shared" si="49"/>
        <v>1999.3309700000002</v>
      </c>
      <c r="L550" s="38">
        <v>5305.05</v>
      </c>
      <c r="M550" s="56">
        <f t="shared" si="50"/>
        <v>2117.7582400000001</v>
      </c>
      <c r="N550" s="38">
        <v>0</v>
      </c>
      <c r="O550" s="56">
        <f t="shared" si="51"/>
        <v>60240.960790000005</v>
      </c>
    </row>
    <row r="551" spans="1:19" s="16" customFormat="1" x14ac:dyDescent="0.25">
      <c r="A551" s="25">
        <v>543</v>
      </c>
      <c r="B551" s="40" t="s">
        <v>1517</v>
      </c>
      <c r="C551" s="40" t="s">
        <v>1516</v>
      </c>
      <c r="D551" s="25" t="s">
        <v>55</v>
      </c>
      <c r="E551" s="28" t="s">
        <v>1515</v>
      </c>
      <c r="F551" s="28" t="s">
        <v>268</v>
      </c>
      <c r="G551" s="36" t="s">
        <v>280</v>
      </c>
      <c r="H551" s="37">
        <v>44409</v>
      </c>
      <c r="I551" s="37">
        <v>45139</v>
      </c>
      <c r="J551" s="38">
        <v>69662.63</v>
      </c>
      <c r="K551" s="45">
        <f t="shared" si="49"/>
        <v>1999.317481</v>
      </c>
      <c r="L551" s="38">
        <v>5304.96</v>
      </c>
      <c r="M551" s="56">
        <f t="shared" si="50"/>
        <v>2117.7439520000003</v>
      </c>
      <c r="N551" s="38">
        <v>0</v>
      </c>
      <c r="O551" s="56">
        <f t="shared" si="51"/>
        <v>60240.608567000003</v>
      </c>
    </row>
    <row r="552" spans="1:19" s="16" customFormat="1" x14ac:dyDescent="0.25">
      <c r="A552" s="25">
        <v>544</v>
      </c>
      <c r="B552" s="40" t="s">
        <v>1588</v>
      </c>
      <c r="C552" s="40" t="s">
        <v>1587</v>
      </c>
      <c r="D552" s="25" t="s">
        <v>55</v>
      </c>
      <c r="E552" s="28" t="s">
        <v>1582</v>
      </c>
      <c r="F552" s="28" t="s">
        <v>268</v>
      </c>
      <c r="G552" s="25" t="s">
        <v>555</v>
      </c>
      <c r="H552" s="37">
        <v>40299</v>
      </c>
      <c r="I552" s="25" t="s">
        <v>556</v>
      </c>
      <c r="J552" s="38">
        <v>86336.9</v>
      </c>
      <c r="K552" s="59">
        <f t="shared" si="49"/>
        <v>2477.8690299999998</v>
      </c>
      <c r="L552" s="38">
        <v>8891.5400000000009</v>
      </c>
      <c r="M552" s="38">
        <f t="shared" si="50"/>
        <v>2624.64176</v>
      </c>
      <c r="N552" s="38">
        <v>0</v>
      </c>
      <c r="O552" s="38">
        <f t="shared" si="51"/>
        <v>72342.849209999986</v>
      </c>
      <c r="P552"/>
      <c r="Q552"/>
      <c r="R552"/>
      <c r="S552"/>
    </row>
    <row r="553" spans="1:19" s="16" customFormat="1" x14ac:dyDescent="0.25">
      <c r="A553" s="25">
        <v>545</v>
      </c>
      <c r="B553" s="40" t="s">
        <v>1586</v>
      </c>
      <c r="C553" s="40" t="s">
        <v>1585</v>
      </c>
      <c r="D553" s="25" t="s">
        <v>56</v>
      </c>
      <c r="E553" s="28" t="s">
        <v>1582</v>
      </c>
      <c r="F553" s="28" t="s">
        <v>268</v>
      </c>
      <c r="G553" s="25" t="s">
        <v>555</v>
      </c>
      <c r="H553" s="39">
        <v>45047</v>
      </c>
      <c r="I553" s="25" t="s">
        <v>556</v>
      </c>
      <c r="J553" s="38">
        <v>69663.100000000006</v>
      </c>
      <c r="K553" s="59">
        <f>'Nomina personal Fijo y Temporal'!K514</f>
        <v>1999.3309700000002</v>
      </c>
      <c r="L553" s="38">
        <v>5305.05</v>
      </c>
      <c r="M553" s="38">
        <f>'Nomina personal Fijo y Temporal'!M514</f>
        <v>2117.7582400000001</v>
      </c>
      <c r="N553" s="38">
        <v>0</v>
      </c>
      <c r="O553" s="38">
        <f t="shared" si="51"/>
        <v>60240.960790000005</v>
      </c>
      <c r="P553"/>
      <c r="Q553"/>
      <c r="R553"/>
      <c r="S553"/>
    </row>
    <row r="554" spans="1:19" s="16" customFormat="1" x14ac:dyDescent="0.25">
      <c r="A554" s="25">
        <v>546</v>
      </c>
      <c r="B554" s="40" t="s">
        <v>1584</v>
      </c>
      <c r="C554" s="40" t="s">
        <v>1583</v>
      </c>
      <c r="D554" s="25" t="s">
        <v>56</v>
      </c>
      <c r="E554" s="28" t="s">
        <v>1582</v>
      </c>
      <c r="F554" s="28" t="s">
        <v>268</v>
      </c>
      <c r="G554" s="25" t="s">
        <v>555</v>
      </c>
      <c r="H554" s="39">
        <v>45047</v>
      </c>
      <c r="I554" s="25" t="s">
        <v>556</v>
      </c>
      <c r="J554" s="38">
        <v>69663.100000000006</v>
      </c>
      <c r="K554" s="59">
        <f>+J554*2.87%</f>
        <v>1999.3309700000002</v>
      </c>
      <c r="L554" s="38">
        <v>5305.05</v>
      </c>
      <c r="M554" s="38">
        <f t="shared" ref="M554:M585" si="52">+J554*3.04%</f>
        <v>2117.7582400000001</v>
      </c>
      <c r="N554" s="38">
        <v>0</v>
      </c>
      <c r="O554" s="38">
        <f t="shared" si="51"/>
        <v>60240.960790000005</v>
      </c>
      <c r="P554"/>
      <c r="Q554"/>
      <c r="R554"/>
      <c r="S554"/>
    </row>
    <row r="555" spans="1:19" s="16" customFormat="1" x14ac:dyDescent="0.25">
      <c r="A555" s="25">
        <v>547</v>
      </c>
      <c r="B555" s="40" t="s">
        <v>1581</v>
      </c>
      <c r="C555" s="40" t="s">
        <v>1580</v>
      </c>
      <c r="D555" s="25" t="s">
        <v>55</v>
      </c>
      <c r="E555" s="28" t="s">
        <v>1575</v>
      </c>
      <c r="F555" s="28" t="s">
        <v>268</v>
      </c>
      <c r="G555" s="25" t="s">
        <v>555</v>
      </c>
      <c r="H555" s="37">
        <v>39878</v>
      </c>
      <c r="I555" s="25" t="s">
        <v>556</v>
      </c>
      <c r="J555" s="38">
        <v>86336.9</v>
      </c>
      <c r="K555" s="59">
        <f>+J555*2.87%</f>
        <v>2477.8690299999998</v>
      </c>
      <c r="L555" s="38">
        <v>8891.5400000000009</v>
      </c>
      <c r="M555" s="38">
        <f t="shared" si="52"/>
        <v>2624.64176</v>
      </c>
      <c r="N555" s="38">
        <v>0</v>
      </c>
      <c r="O555" s="38">
        <f t="shared" si="51"/>
        <v>72342.849209999986</v>
      </c>
      <c r="P555"/>
      <c r="Q555"/>
      <c r="R555"/>
      <c r="S555"/>
    </row>
    <row r="556" spans="1:19" s="16" customFormat="1" x14ac:dyDescent="0.25">
      <c r="A556" s="25">
        <v>548</v>
      </c>
      <c r="B556" s="40" t="s">
        <v>1579</v>
      </c>
      <c r="C556" s="40" t="s">
        <v>1578</v>
      </c>
      <c r="D556" s="25" t="s">
        <v>55</v>
      </c>
      <c r="E556" s="28" t="s">
        <v>1575</v>
      </c>
      <c r="F556" s="28" t="s">
        <v>268</v>
      </c>
      <c r="G556" s="25" t="s">
        <v>555</v>
      </c>
      <c r="H556" s="37">
        <v>39878</v>
      </c>
      <c r="I556" s="25" t="s">
        <v>556</v>
      </c>
      <c r="J556" s="38">
        <v>86336.9</v>
      </c>
      <c r="K556" s="59">
        <f>+J556*2.87%</f>
        <v>2477.8690299999998</v>
      </c>
      <c r="L556" s="38">
        <v>7314.09</v>
      </c>
      <c r="M556" s="38">
        <f t="shared" si="52"/>
        <v>2624.64176</v>
      </c>
      <c r="N556" s="38">
        <v>6309.8</v>
      </c>
      <c r="O556" s="38">
        <f t="shared" si="51"/>
        <v>67610.499209999994</v>
      </c>
      <c r="P556"/>
      <c r="Q556"/>
      <c r="R556"/>
      <c r="S556"/>
    </row>
    <row r="557" spans="1:19" s="16" customFormat="1" x14ac:dyDescent="0.25">
      <c r="A557" s="25">
        <v>549</v>
      </c>
      <c r="B557" s="40" t="s">
        <v>1577</v>
      </c>
      <c r="C557" s="40" t="s">
        <v>1576</v>
      </c>
      <c r="D557" s="25" t="s">
        <v>55</v>
      </c>
      <c r="E557" s="28" t="s">
        <v>1575</v>
      </c>
      <c r="F557" s="28" t="s">
        <v>268</v>
      </c>
      <c r="G557" s="25" t="s">
        <v>555</v>
      </c>
      <c r="H557" s="37">
        <v>39878</v>
      </c>
      <c r="I557" s="25" t="s">
        <v>556</v>
      </c>
      <c r="J557" s="38">
        <v>86336.9</v>
      </c>
      <c r="K557" s="59">
        <f>+J557*2.87%</f>
        <v>2477.8690299999998</v>
      </c>
      <c r="L557" s="38">
        <v>8891.5400000000009</v>
      </c>
      <c r="M557" s="38">
        <f t="shared" si="52"/>
        <v>2624.64176</v>
      </c>
      <c r="N557" s="38">
        <v>0</v>
      </c>
      <c r="O557" s="38">
        <f t="shared" si="51"/>
        <v>72342.849209999986</v>
      </c>
      <c r="P557"/>
      <c r="Q557"/>
      <c r="R557"/>
      <c r="S557"/>
    </row>
    <row r="558" spans="1:19" s="16" customFormat="1" ht="30" x14ac:dyDescent="0.25">
      <c r="A558" s="25">
        <v>550</v>
      </c>
      <c r="B558" s="40" t="s">
        <v>1574</v>
      </c>
      <c r="C558" s="40" t="s">
        <v>1573</v>
      </c>
      <c r="D558" s="25" t="s">
        <v>56</v>
      </c>
      <c r="E558" s="28" t="s">
        <v>1572</v>
      </c>
      <c r="F558" s="28" t="s">
        <v>268</v>
      </c>
      <c r="G558" s="25" t="s">
        <v>555</v>
      </c>
      <c r="H558" s="37">
        <v>39878</v>
      </c>
      <c r="I558" s="25" t="s">
        <v>556</v>
      </c>
      <c r="J558" s="38">
        <v>86336.9</v>
      </c>
      <c r="K558" s="59">
        <v>7708.45</v>
      </c>
      <c r="L558" s="38">
        <v>7314.09</v>
      </c>
      <c r="M558" s="38">
        <f t="shared" si="52"/>
        <v>2624.64176</v>
      </c>
      <c r="N558" s="38">
        <v>6309.8</v>
      </c>
      <c r="O558" s="38">
        <f t="shared" si="51"/>
        <v>62379.918239999999</v>
      </c>
      <c r="P558"/>
      <c r="Q558"/>
      <c r="R558"/>
      <c r="S558"/>
    </row>
    <row r="559" spans="1:19" s="16" customFormat="1" x14ac:dyDescent="0.25">
      <c r="A559" s="25">
        <v>551</v>
      </c>
      <c r="B559" s="40" t="s">
        <v>1571</v>
      </c>
      <c r="C559" s="40" t="s">
        <v>1570</v>
      </c>
      <c r="D559" s="25" t="s">
        <v>55</v>
      </c>
      <c r="E559" s="28" t="s">
        <v>1569</v>
      </c>
      <c r="F559" s="28" t="s">
        <v>268</v>
      </c>
      <c r="G559" s="25" t="s">
        <v>555</v>
      </c>
      <c r="H559" s="37">
        <v>40102</v>
      </c>
      <c r="I559" s="25" t="s">
        <v>556</v>
      </c>
      <c r="J559" s="38">
        <v>86336.9</v>
      </c>
      <c r="K559" s="59">
        <f t="shared" ref="K559:K590" si="53">+J559*2.87%</f>
        <v>2477.8690299999998</v>
      </c>
      <c r="L559" s="38">
        <v>8102.81</v>
      </c>
      <c r="M559" s="38">
        <f t="shared" si="52"/>
        <v>2624.64176</v>
      </c>
      <c r="N559" s="38">
        <v>3154.9</v>
      </c>
      <c r="O559" s="38">
        <f t="shared" si="51"/>
        <v>69976.679210000002</v>
      </c>
      <c r="P559"/>
      <c r="Q559"/>
      <c r="R559"/>
      <c r="S559"/>
    </row>
    <row r="560" spans="1:19" s="16" customFormat="1" x14ac:dyDescent="0.25">
      <c r="A560" s="25">
        <v>552</v>
      </c>
      <c r="B560" s="40" t="s">
        <v>1568</v>
      </c>
      <c r="C560" s="40" t="s">
        <v>1567</v>
      </c>
      <c r="D560" s="25" t="s">
        <v>55</v>
      </c>
      <c r="E560" s="28" t="s">
        <v>537</v>
      </c>
      <c r="F560" s="28" t="s">
        <v>268</v>
      </c>
      <c r="G560" s="25" t="s">
        <v>555</v>
      </c>
      <c r="H560" s="37">
        <v>39722</v>
      </c>
      <c r="I560" s="25" t="s">
        <v>556</v>
      </c>
      <c r="J560" s="38">
        <v>69663.100000000006</v>
      </c>
      <c r="K560" s="59">
        <f t="shared" si="53"/>
        <v>1999.3309700000002</v>
      </c>
      <c r="L560" s="38">
        <v>5305.05</v>
      </c>
      <c r="M560" s="38">
        <f t="shared" si="52"/>
        <v>2117.7582400000001</v>
      </c>
      <c r="N560" s="38">
        <v>0</v>
      </c>
      <c r="O560" s="38">
        <f t="shared" si="51"/>
        <v>60240.960790000005</v>
      </c>
      <c r="P560"/>
      <c r="Q560"/>
      <c r="R560"/>
      <c r="S560"/>
    </row>
    <row r="561" spans="1:19" s="16" customFormat="1" x14ac:dyDescent="0.25">
      <c r="A561" s="25">
        <v>553</v>
      </c>
      <c r="B561" s="40" t="s">
        <v>370</v>
      </c>
      <c r="C561" s="40" t="s">
        <v>1566</v>
      </c>
      <c r="D561" s="25" t="s">
        <v>55</v>
      </c>
      <c r="E561" s="28" t="s">
        <v>1565</v>
      </c>
      <c r="F561" s="28" t="s">
        <v>268</v>
      </c>
      <c r="G561" s="25" t="s">
        <v>555</v>
      </c>
      <c r="H561" s="37">
        <v>40269</v>
      </c>
      <c r="I561" s="25" t="s">
        <v>556</v>
      </c>
      <c r="J561" s="38">
        <v>86336.9</v>
      </c>
      <c r="K561" s="59">
        <f t="shared" si="53"/>
        <v>2477.8690299999998</v>
      </c>
      <c r="L561" s="38">
        <v>8497.17</v>
      </c>
      <c r="M561" s="38">
        <f t="shared" si="52"/>
        <v>2624.64176</v>
      </c>
      <c r="N561" s="38">
        <v>1577.45</v>
      </c>
      <c r="O561" s="38">
        <f t="shared" si="51"/>
        <v>71159.769209999999</v>
      </c>
      <c r="P561"/>
      <c r="Q561"/>
      <c r="R561"/>
      <c r="S561"/>
    </row>
    <row r="562" spans="1:19" s="16" customFormat="1" x14ac:dyDescent="0.25">
      <c r="A562" s="25">
        <v>554</v>
      </c>
      <c r="B562" s="40" t="s">
        <v>1564</v>
      </c>
      <c r="C562" s="40" t="s">
        <v>1563</v>
      </c>
      <c r="D562" s="25" t="s">
        <v>55</v>
      </c>
      <c r="E562" s="28" t="s">
        <v>1545</v>
      </c>
      <c r="F562" s="28" t="s">
        <v>268</v>
      </c>
      <c r="G562" s="25" t="s">
        <v>555</v>
      </c>
      <c r="H562" s="37">
        <v>40179</v>
      </c>
      <c r="I562" s="25" t="s">
        <v>556</v>
      </c>
      <c r="J562" s="38">
        <v>86336.9</v>
      </c>
      <c r="K562" s="59">
        <f t="shared" si="53"/>
        <v>2477.8690299999998</v>
      </c>
      <c r="L562" s="38">
        <v>8891.5400000000009</v>
      </c>
      <c r="M562" s="38">
        <f t="shared" si="52"/>
        <v>2624.64176</v>
      </c>
      <c r="N562" s="38">
        <v>0</v>
      </c>
      <c r="O562" s="38">
        <f t="shared" si="51"/>
        <v>72342.849209999986</v>
      </c>
      <c r="P562"/>
      <c r="Q562"/>
      <c r="R562"/>
      <c r="S562"/>
    </row>
    <row r="563" spans="1:19" s="16" customFormat="1" x14ac:dyDescent="0.25">
      <c r="A563" s="25">
        <v>555</v>
      </c>
      <c r="B563" s="40" t="s">
        <v>1562</v>
      </c>
      <c r="C563" s="40" t="s">
        <v>1561</v>
      </c>
      <c r="D563" s="25" t="s">
        <v>56</v>
      </c>
      <c r="E563" s="28" t="s">
        <v>1558</v>
      </c>
      <c r="F563" s="28" t="s">
        <v>268</v>
      </c>
      <c r="G563" s="25" t="s">
        <v>555</v>
      </c>
      <c r="H563" s="37">
        <v>40458</v>
      </c>
      <c r="I563" s="25" t="s">
        <v>556</v>
      </c>
      <c r="J563" s="38">
        <v>30000</v>
      </c>
      <c r="K563" s="59">
        <f t="shared" si="53"/>
        <v>861</v>
      </c>
      <c r="L563" s="38">
        <v>0</v>
      </c>
      <c r="M563" s="38">
        <f t="shared" si="52"/>
        <v>912</v>
      </c>
      <c r="N563" s="38">
        <v>0</v>
      </c>
      <c r="O563" s="38">
        <f t="shared" si="51"/>
        <v>28227</v>
      </c>
      <c r="P563"/>
      <c r="Q563"/>
      <c r="R563"/>
      <c r="S563"/>
    </row>
    <row r="564" spans="1:19" s="16" customFormat="1" x14ac:dyDescent="0.25">
      <c r="A564" s="25">
        <v>556</v>
      </c>
      <c r="B564" s="40" t="s">
        <v>1560</v>
      </c>
      <c r="C564" s="40" t="s">
        <v>1559</v>
      </c>
      <c r="D564" s="25" t="s">
        <v>56</v>
      </c>
      <c r="E564" s="28" t="s">
        <v>1558</v>
      </c>
      <c r="F564" s="28" t="s">
        <v>268</v>
      </c>
      <c r="G564" s="25" t="s">
        <v>555</v>
      </c>
      <c r="H564" s="37">
        <v>39543</v>
      </c>
      <c r="I564" s="25" t="s">
        <v>556</v>
      </c>
      <c r="J564" s="38">
        <v>38200</v>
      </c>
      <c r="K564" s="59">
        <f t="shared" si="53"/>
        <v>1096.3399999999999</v>
      </c>
      <c r="L564" s="38">
        <v>188.61</v>
      </c>
      <c r="M564" s="38">
        <f t="shared" si="52"/>
        <v>1161.28</v>
      </c>
      <c r="N564" s="38">
        <v>0</v>
      </c>
      <c r="O564" s="38">
        <f t="shared" si="51"/>
        <v>35753.770000000004</v>
      </c>
      <c r="P564"/>
      <c r="Q564"/>
      <c r="R564"/>
      <c r="S564"/>
    </row>
    <row r="565" spans="1:19" s="16" customFormat="1" x14ac:dyDescent="0.25">
      <c r="A565" s="25">
        <v>557</v>
      </c>
      <c r="B565" s="40" t="s">
        <v>1557</v>
      </c>
      <c r="C565" s="40" t="s">
        <v>1556</v>
      </c>
      <c r="D565" s="25" t="s">
        <v>56</v>
      </c>
      <c r="E565" s="28" t="s">
        <v>1319</v>
      </c>
      <c r="F565" s="28" t="s">
        <v>268</v>
      </c>
      <c r="G565" s="25" t="s">
        <v>555</v>
      </c>
      <c r="H565" s="68">
        <v>42249</v>
      </c>
      <c r="I565" s="25" t="s">
        <v>556</v>
      </c>
      <c r="J565" s="38">
        <v>65018.43</v>
      </c>
      <c r="K565" s="59">
        <f t="shared" si="53"/>
        <v>1866.028941</v>
      </c>
      <c r="L565" s="38">
        <v>4160.99</v>
      </c>
      <c r="M565" s="38">
        <f t="shared" si="52"/>
        <v>1976.5602719999999</v>
      </c>
      <c r="N565" s="38">
        <v>1512.45</v>
      </c>
      <c r="O565" s="38">
        <f t="shared" si="51"/>
        <v>55502.400787000006</v>
      </c>
      <c r="P565"/>
      <c r="Q565"/>
      <c r="R565"/>
      <c r="S565"/>
    </row>
    <row r="566" spans="1:19" s="16" customFormat="1" x14ac:dyDescent="0.25">
      <c r="A566" s="25">
        <v>558</v>
      </c>
      <c r="B566" s="40" t="s">
        <v>1555</v>
      </c>
      <c r="C566" s="40" t="s">
        <v>1554</v>
      </c>
      <c r="D566" s="25" t="s">
        <v>55</v>
      </c>
      <c r="E566" s="28" t="s">
        <v>537</v>
      </c>
      <c r="F566" s="28" t="s">
        <v>268</v>
      </c>
      <c r="G566" s="25" t="s">
        <v>555</v>
      </c>
      <c r="H566" s="37">
        <v>43525</v>
      </c>
      <c r="I566" s="25" t="s">
        <v>556</v>
      </c>
      <c r="J566" s="38">
        <v>69662.63</v>
      </c>
      <c r="K566" s="59">
        <f t="shared" si="53"/>
        <v>1999.317481</v>
      </c>
      <c r="L566" s="38">
        <v>5304.96</v>
      </c>
      <c r="M566" s="38">
        <f t="shared" si="52"/>
        <v>2117.7439520000003</v>
      </c>
      <c r="N566" s="38">
        <v>0</v>
      </c>
      <c r="O566" s="38">
        <f t="shared" si="51"/>
        <v>60240.608567000003</v>
      </c>
      <c r="P566"/>
      <c r="Q566"/>
      <c r="R566"/>
      <c r="S566"/>
    </row>
    <row r="567" spans="1:19" s="16" customFormat="1" x14ac:dyDescent="0.25">
      <c r="A567" s="25">
        <v>559</v>
      </c>
      <c r="B567" s="40" t="s">
        <v>955</v>
      </c>
      <c r="C567" s="40" t="s">
        <v>1553</v>
      </c>
      <c r="D567" s="25" t="s">
        <v>56</v>
      </c>
      <c r="E567" s="28" t="s">
        <v>1552</v>
      </c>
      <c r="F567" s="28" t="s">
        <v>268</v>
      </c>
      <c r="G567" s="25" t="s">
        <v>555</v>
      </c>
      <c r="H567" s="37">
        <v>43709</v>
      </c>
      <c r="I567" s="25" t="s">
        <v>556</v>
      </c>
      <c r="J567" s="38">
        <v>69662.63</v>
      </c>
      <c r="K567" s="59">
        <f t="shared" si="53"/>
        <v>1999.317481</v>
      </c>
      <c r="L567" s="38">
        <v>5304.96</v>
      </c>
      <c r="M567" s="38">
        <f t="shared" si="52"/>
        <v>2117.7439520000003</v>
      </c>
      <c r="N567" s="38">
        <v>0</v>
      </c>
      <c r="O567" s="38">
        <f t="shared" si="51"/>
        <v>60240.608567000003</v>
      </c>
      <c r="P567"/>
      <c r="Q567"/>
      <c r="R567"/>
      <c r="S567"/>
    </row>
    <row r="568" spans="1:19" s="16" customFormat="1" x14ac:dyDescent="0.25">
      <c r="A568" s="25">
        <v>560</v>
      </c>
      <c r="B568" s="40" t="s">
        <v>1551</v>
      </c>
      <c r="C568" s="40" t="s">
        <v>1550</v>
      </c>
      <c r="D568" s="25" t="s">
        <v>55</v>
      </c>
      <c r="E568" s="28" t="s">
        <v>1526</v>
      </c>
      <c r="F568" s="28" t="s">
        <v>268</v>
      </c>
      <c r="G568" s="25" t="s">
        <v>555</v>
      </c>
      <c r="H568" s="37">
        <v>43525</v>
      </c>
      <c r="I568" s="25" t="s">
        <v>556</v>
      </c>
      <c r="J568" s="38">
        <v>69662.63</v>
      </c>
      <c r="K568" s="59">
        <f t="shared" si="53"/>
        <v>1999.317481</v>
      </c>
      <c r="L568" s="38">
        <v>5304.96</v>
      </c>
      <c r="M568" s="38">
        <f t="shared" si="52"/>
        <v>2117.7439520000003</v>
      </c>
      <c r="N568" s="38">
        <v>0</v>
      </c>
      <c r="O568" s="38">
        <f t="shared" si="51"/>
        <v>60240.608567000003</v>
      </c>
      <c r="P568"/>
      <c r="Q568"/>
      <c r="R568"/>
      <c r="S568"/>
    </row>
    <row r="569" spans="1:19" s="16" customFormat="1" x14ac:dyDescent="0.25">
      <c r="A569" s="25">
        <v>561</v>
      </c>
      <c r="B569" s="40" t="s">
        <v>1549</v>
      </c>
      <c r="C569" s="40" t="s">
        <v>1548</v>
      </c>
      <c r="D569" s="25" t="s">
        <v>55</v>
      </c>
      <c r="E569" s="34" t="s">
        <v>1545</v>
      </c>
      <c r="F569" s="28" t="s">
        <v>268</v>
      </c>
      <c r="G569" s="25" t="s">
        <v>555</v>
      </c>
      <c r="H569" s="37">
        <v>43525</v>
      </c>
      <c r="I569" s="25" t="s">
        <v>556</v>
      </c>
      <c r="J569" s="38">
        <v>69662.63</v>
      </c>
      <c r="K569" s="59">
        <f t="shared" si="53"/>
        <v>1999.317481</v>
      </c>
      <c r="L569" s="38">
        <v>5002.47</v>
      </c>
      <c r="M569" s="38">
        <f t="shared" si="52"/>
        <v>2117.7439520000003</v>
      </c>
      <c r="N569" s="38">
        <v>1512.45</v>
      </c>
      <c r="O569" s="38">
        <f t="shared" si="51"/>
        <v>59030.648567000004</v>
      </c>
      <c r="P569"/>
      <c r="Q569"/>
      <c r="R569"/>
      <c r="S569"/>
    </row>
    <row r="570" spans="1:19" s="16" customFormat="1" ht="30" x14ac:dyDescent="0.25">
      <c r="A570" s="25">
        <v>562</v>
      </c>
      <c r="B570" s="40" t="s">
        <v>1547</v>
      </c>
      <c r="C570" s="40" t="s">
        <v>1546</v>
      </c>
      <c r="D570" s="25" t="s">
        <v>55</v>
      </c>
      <c r="E570" s="28" t="s">
        <v>1545</v>
      </c>
      <c r="F570" s="28" t="s">
        <v>268</v>
      </c>
      <c r="G570" s="25" t="s">
        <v>555</v>
      </c>
      <c r="H570" s="37">
        <v>43525</v>
      </c>
      <c r="I570" s="25" t="s">
        <v>556</v>
      </c>
      <c r="J570" s="38">
        <v>69662.63</v>
      </c>
      <c r="K570" s="59">
        <f t="shared" si="53"/>
        <v>1999.317481</v>
      </c>
      <c r="L570" s="38">
        <v>5304.96</v>
      </c>
      <c r="M570" s="38">
        <f t="shared" si="52"/>
        <v>2117.7439520000003</v>
      </c>
      <c r="N570" s="38">
        <v>3777.32</v>
      </c>
      <c r="O570" s="38">
        <f t="shared" si="51"/>
        <v>56463.288567000003</v>
      </c>
      <c r="P570"/>
      <c r="Q570"/>
      <c r="R570"/>
      <c r="S570"/>
    </row>
    <row r="571" spans="1:19" s="16" customFormat="1" x14ac:dyDescent="0.25">
      <c r="A571" s="25">
        <v>563</v>
      </c>
      <c r="B571" s="40" t="s">
        <v>1544</v>
      </c>
      <c r="C571" s="40" t="s">
        <v>1543</v>
      </c>
      <c r="D571" s="25" t="s">
        <v>56</v>
      </c>
      <c r="E571" s="28" t="s">
        <v>1542</v>
      </c>
      <c r="F571" s="28" t="s">
        <v>268</v>
      </c>
      <c r="G571" s="25" t="s">
        <v>555</v>
      </c>
      <c r="H571" s="37">
        <v>43709</v>
      </c>
      <c r="I571" s="25" t="s">
        <v>556</v>
      </c>
      <c r="J571" s="38">
        <v>69662.63</v>
      </c>
      <c r="K571" s="59">
        <f t="shared" si="53"/>
        <v>1999.317481</v>
      </c>
      <c r="L571" s="38">
        <v>5304.96</v>
      </c>
      <c r="M571" s="38">
        <f t="shared" si="52"/>
        <v>2117.7439520000003</v>
      </c>
      <c r="N571" s="38">
        <v>0</v>
      </c>
      <c r="O571" s="38">
        <f t="shared" si="51"/>
        <v>60240.608567000003</v>
      </c>
      <c r="P571"/>
      <c r="Q571"/>
      <c r="R571"/>
      <c r="S571"/>
    </row>
    <row r="572" spans="1:19" s="16" customFormat="1" x14ac:dyDescent="0.25">
      <c r="A572" s="25">
        <v>564</v>
      </c>
      <c r="B572" s="40" t="s">
        <v>1541</v>
      </c>
      <c r="C572" s="40" t="s">
        <v>1540</v>
      </c>
      <c r="D572" s="25" t="s">
        <v>55</v>
      </c>
      <c r="E572" s="28" t="s">
        <v>537</v>
      </c>
      <c r="F572" s="28" t="s">
        <v>268</v>
      </c>
      <c r="G572" s="25" t="s">
        <v>555</v>
      </c>
      <c r="H572" s="37">
        <v>43525</v>
      </c>
      <c r="I572" s="25" t="s">
        <v>556</v>
      </c>
      <c r="J572" s="38">
        <v>69662.63</v>
      </c>
      <c r="K572" s="59">
        <f t="shared" si="53"/>
        <v>1999.317481</v>
      </c>
      <c r="L572" s="38">
        <v>5304.96</v>
      </c>
      <c r="M572" s="38">
        <f t="shared" si="52"/>
        <v>2117.7439520000003</v>
      </c>
      <c r="N572" s="38">
        <v>0</v>
      </c>
      <c r="O572" s="38">
        <f t="shared" ref="O572:O602" si="54">+J572-K572-L572-M572-N572</f>
        <v>60240.608567000003</v>
      </c>
      <c r="P572"/>
      <c r="Q572"/>
      <c r="R572"/>
      <c r="S572"/>
    </row>
    <row r="573" spans="1:19" s="16" customFormat="1" x14ac:dyDescent="0.25">
      <c r="A573" s="25">
        <v>565</v>
      </c>
      <c r="B573" s="40" t="s">
        <v>1539</v>
      </c>
      <c r="C573" s="40" t="s">
        <v>1538</v>
      </c>
      <c r="D573" s="25" t="s">
        <v>55</v>
      </c>
      <c r="E573" s="28" t="s">
        <v>1526</v>
      </c>
      <c r="F573" s="28" t="s">
        <v>268</v>
      </c>
      <c r="G573" s="25" t="s">
        <v>555</v>
      </c>
      <c r="H573" s="37">
        <v>43525</v>
      </c>
      <c r="I573" s="25" t="s">
        <v>556</v>
      </c>
      <c r="J573" s="38">
        <v>69662.63</v>
      </c>
      <c r="K573" s="59">
        <f t="shared" si="53"/>
        <v>1999.317481</v>
      </c>
      <c r="L573" s="38">
        <v>5304.96</v>
      </c>
      <c r="M573" s="38">
        <f t="shared" si="52"/>
        <v>2117.7439520000003</v>
      </c>
      <c r="N573" s="38">
        <v>2926.72</v>
      </c>
      <c r="O573" s="38">
        <f t="shared" si="54"/>
        <v>57313.888567000002</v>
      </c>
      <c r="P573"/>
      <c r="Q573"/>
      <c r="R573"/>
      <c r="S573"/>
    </row>
    <row r="574" spans="1:19" s="16" customFormat="1" x14ac:dyDescent="0.25">
      <c r="A574" s="25">
        <v>566</v>
      </c>
      <c r="B574" s="40" t="s">
        <v>1537</v>
      </c>
      <c r="C574" s="40" t="s">
        <v>1536</v>
      </c>
      <c r="D574" s="25" t="s">
        <v>55</v>
      </c>
      <c r="E574" s="28" t="s">
        <v>1535</v>
      </c>
      <c r="F574" s="28" t="s">
        <v>268</v>
      </c>
      <c r="G574" s="25" t="s">
        <v>555</v>
      </c>
      <c r="H574" s="37">
        <v>43891</v>
      </c>
      <c r="I574" s="25" t="s">
        <v>556</v>
      </c>
      <c r="J574" s="38">
        <v>69663.100000000006</v>
      </c>
      <c r="K574" s="59">
        <f t="shared" si="53"/>
        <v>1999.3309700000002</v>
      </c>
      <c r="L574" s="38">
        <v>5305.05</v>
      </c>
      <c r="M574" s="38">
        <f t="shared" si="52"/>
        <v>2117.7582400000001</v>
      </c>
      <c r="N574" s="38">
        <v>0</v>
      </c>
      <c r="O574" s="38">
        <f t="shared" si="54"/>
        <v>60240.960790000005</v>
      </c>
      <c r="P574"/>
      <c r="Q574"/>
      <c r="R574"/>
      <c r="S574"/>
    </row>
    <row r="575" spans="1:19" s="16" customFormat="1" x14ac:dyDescent="0.25">
      <c r="A575" s="25">
        <v>567</v>
      </c>
      <c r="B575" s="40" t="s">
        <v>1534</v>
      </c>
      <c r="C575" s="40" t="s">
        <v>1533</v>
      </c>
      <c r="D575" s="25" t="s">
        <v>56</v>
      </c>
      <c r="E575" s="28" t="s">
        <v>1319</v>
      </c>
      <c r="F575" s="28" t="s">
        <v>268</v>
      </c>
      <c r="G575" s="25" t="s">
        <v>555</v>
      </c>
      <c r="H575" s="37">
        <v>44075</v>
      </c>
      <c r="I575" s="25" t="s">
        <v>556</v>
      </c>
      <c r="J575" s="38">
        <v>65018.43</v>
      </c>
      <c r="K575" s="59">
        <f t="shared" si="53"/>
        <v>1866.028941</v>
      </c>
      <c r="L575" s="38">
        <v>4431.0200000000004</v>
      </c>
      <c r="M575" s="38">
        <f t="shared" si="52"/>
        <v>1976.5602719999999</v>
      </c>
      <c r="N575" s="38">
        <v>0</v>
      </c>
      <c r="O575" s="38">
        <f t="shared" si="54"/>
        <v>56744.820787000004</v>
      </c>
      <c r="P575"/>
      <c r="Q575"/>
      <c r="R575"/>
      <c r="S575"/>
    </row>
    <row r="576" spans="1:19" s="16" customFormat="1" x14ac:dyDescent="0.25">
      <c r="A576" s="25">
        <v>568</v>
      </c>
      <c r="B576" s="40" t="s">
        <v>1532</v>
      </c>
      <c r="C576" s="40" t="s">
        <v>1531</v>
      </c>
      <c r="D576" s="25" t="s">
        <v>56</v>
      </c>
      <c r="E576" s="28" t="s">
        <v>1319</v>
      </c>
      <c r="F576" s="28" t="s">
        <v>268</v>
      </c>
      <c r="G576" s="25" t="s">
        <v>555</v>
      </c>
      <c r="H576" s="37">
        <v>45047</v>
      </c>
      <c r="I576" s="25" t="s">
        <v>556</v>
      </c>
      <c r="J576" s="38">
        <v>65018.43</v>
      </c>
      <c r="K576" s="59">
        <f t="shared" si="53"/>
        <v>1866.028941</v>
      </c>
      <c r="L576" s="38">
        <v>4431.0200000000004</v>
      </c>
      <c r="M576" s="38">
        <f t="shared" si="52"/>
        <v>1976.5602719999999</v>
      </c>
      <c r="N576" s="38">
        <v>0</v>
      </c>
      <c r="O576" s="38">
        <f t="shared" si="54"/>
        <v>56744.820787000004</v>
      </c>
      <c r="P576"/>
      <c r="Q576"/>
      <c r="R576"/>
      <c r="S576"/>
    </row>
    <row r="577" spans="1:19" s="16" customFormat="1" ht="30" x14ac:dyDescent="0.25">
      <c r="A577" s="25">
        <v>569</v>
      </c>
      <c r="B577" s="18" t="s">
        <v>1622</v>
      </c>
      <c r="C577" s="18" t="s">
        <v>1621</v>
      </c>
      <c r="D577" s="19" t="s">
        <v>55</v>
      </c>
      <c r="E577" s="28" t="s">
        <v>1620</v>
      </c>
      <c r="F577" s="23" t="s">
        <v>1596</v>
      </c>
      <c r="G577" s="36" t="s">
        <v>280</v>
      </c>
      <c r="H577" s="39">
        <v>39539</v>
      </c>
      <c r="I577" s="39">
        <v>45383</v>
      </c>
      <c r="J577" s="38">
        <v>77402.92</v>
      </c>
      <c r="K577" s="45">
        <f t="shared" si="53"/>
        <v>2221.463804</v>
      </c>
      <c r="L577" s="38">
        <v>6790.04</v>
      </c>
      <c r="M577" s="56">
        <f t="shared" si="52"/>
        <v>2353.0487680000001</v>
      </c>
      <c r="N577" s="38">
        <v>0</v>
      </c>
      <c r="O577" s="56">
        <f t="shared" si="54"/>
        <v>66038.367428000012</v>
      </c>
    </row>
    <row r="578" spans="1:19" s="16" customFormat="1" x14ac:dyDescent="0.25">
      <c r="A578" s="25">
        <v>570</v>
      </c>
      <c r="B578" s="18" t="s">
        <v>1619</v>
      </c>
      <c r="C578" s="18" t="s">
        <v>1618</v>
      </c>
      <c r="D578" s="19" t="s">
        <v>55</v>
      </c>
      <c r="E578" s="28" t="s">
        <v>1617</v>
      </c>
      <c r="F578" s="23" t="s">
        <v>1596</v>
      </c>
      <c r="G578" s="36" t="s">
        <v>280</v>
      </c>
      <c r="H578" s="37">
        <v>39569</v>
      </c>
      <c r="I578" s="37">
        <v>45047</v>
      </c>
      <c r="J578" s="38">
        <v>11272.02</v>
      </c>
      <c r="K578" s="45">
        <f t="shared" si="53"/>
        <v>323.50697400000001</v>
      </c>
      <c r="L578" s="38">
        <v>0</v>
      </c>
      <c r="M578" s="56">
        <f t="shared" si="52"/>
        <v>342.66940800000003</v>
      </c>
      <c r="N578" s="38">
        <v>0</v>
      </c>
      <c r="O578" s="56">
        <f t="shared" si="54"/>
        <v>10605.843618000001</v>
      </c>
    </row>
    <row r="579" spans="1:19" s="16" customFormat="1" x14ac:dyDescent="0.25">
      <c r="A579" s="25">
        <v>571</v>
      </c>
      <c r="B579" s="18" t="s">
        <v>1616</v>
      </c>
      <c r="C579" s="18" t="s">
        <v>1615</v>
      </c>
      <c r="D579" s="19" t="s">
        <v>56</v>
      </c>
      <c r="E579" s="28" t="s">
        <v>1597</v>
      </c>
      <c r="F579" s="23" t="s">
        <v>1596</v>
      </c>
      <c r="G579" s="36" t="s">
        <v>280</v>
      </c>
      <c r="H579" s="39">
        <v>39661</v>
      </c>
      <c r="I579" s="39">
        <v>45139</v>
      </c>
      <c r="J579" s="38">
        <v>5335.47</v>
      </c>
      <c r="K579" s="45">
        <f t="shared" si="53"/>
        <v>153.12798900000001</v>
      </c>
      <c r="L579" s="38">
        <v>0</v>
      </c>
      <c r="M579" s="56">
        <f t="shared" si="52"/>
        <v>162.19828800000002</v>
      </c>
      <c r="N579" s="38">
        <v>0</v>
      </c>
      <c r="O579" s="56">
        <f t="shared" si="54"/>
        <v>5020.143723000001</v>
      </c>
    </row>
    <row r="580" spans="1:19" s="16" customFormat="1" ht="30" x14ac:dyDescent="0.25">
      <c r="A580" s="25">
        <v>572</v>
      </c>
      <c r="B580" s="18" t="s">
        <v>1614</v>
      </c>
      <c r="C580" s="18" t="s">
        <v>1613</v>
      </c>
      <c r="D580" s="19" t="s">
        <v>56</v>
      </c>
      <c r="E580" s="28" t="s">
        <v>1612</v>
      </c>
      <c r="F580" s="23" t="s">
        <v>1596</v>
      </c>
      <c r="G580" s="36" t="s">
        <v>280</v>
      </c>
      <c r="H580" s="37">
        <v>41095</v>
      </c>
      <c r="I580" s="37">
        <v>45112</v>
      </c>
      <c r="J580" s="38">
        <v>5066.57</v>
      </c>
      <c r="K580" s="45">
        <f t="shared" si="53"/>
        <v>145.41055899999998</v>
      </c>
      <c r="L580" s="38">
        <v>0</v>
      </c>
      <c r="M580" s="56">
        <f t="shared" si="52"/>
        <v>154.02372799999998</v>
      </c>
      <c r="N580" s="38">
        <v>0</v>
      </c>
      <c r="O580" s="56">
        <f t="shared" si="54"/>
        <v>4767.1357129999997</v>
      </c>
    </row>
    <row r="581" spans="1:19" s="16" customFormat="1" x14ac:dyDescent="0.25">
      <c r="A581" s="25">
        <v>573</v>
      </c>
      <c r="B581" s="18" t="s">
        <v>1611</v>
      </c>
      <c r="C581" s="18" t="s">
        <v>1610</v>
      </c>
      <c r="D581" s="19" t="s">
        <v>56</v>
      </c>
      <c r="E581" s="28" t="s">
        <v>1609</v>
      </c>
      <c r="F581" s="23" t="s">
        <v>1596</v>
      </c>
      <c r="G581" s="36" t="s">
        <v>280</v>
      </c>
      <c r="H581" s="37">
        <v>40056</v>
      </c>
      <c r="I581" s="37">
        <v>45169</v>
      </c>
      <c r="J581" s="38">
        <v>11272.04</v>
      </c>
      <c r="K581" s="45">
        <f t="shared" si="53"/>
        <v>323.50754800000004</v>
      </c>
      <c r="L581" s="38">
        <v>0</v>
      </c>
      <c r="M581" s="56">
        <f t="shared" si="52"/>
        <v>342.67001600000003</v>
      </c>
      <c r="N581" s="38">
        <v>0</v>
      </c>
      <c r="O581" s="56">
        <f t="shared" si="54"/>
        <v>10605.862436000001</v>
      </c>
    </row>
    <row r="582" spans="1:19" s="16" customFormat="1" x14ac:dyDescent="0.25">
      <c r="A582" s="25">
        <v>574</v>
      </c>
      <c r="B582" s="18" t="s">
        <v>1608</v>
      </c>
      <c r="C582" s="18" t="s">
        <v>1607</v>
      </c>
      <c r="D582" s="19" t="s">
        <v>56</v>
      </c>
      <c r="E582" s="28" t="s">
        <v>1606</v>
      </c>
      <c r="F582" s="23" t="s">
        <v>1596</v>
      </c>
      <c r="G582" s="36" t="s">
        <v>280</v>
      </c>
      <c r="H582" s="41">
        <v>44256</v>
      </c>
      <c r="I582" s="41">
        <v>45170</v>
      </c>
      <c r="J582" s="38">
        <v>50014.18</v>
      </c>
      <c r="K582" s="45">
        <f t="shared" si="53"/>
        <v>1435.406966</v>
      </c>
      <c r="L582" s="38">
        <v>1856</v>
      </c>
      <c r="M582" s="56">
        <f t="shared" si="52"/>
        <v>1520.4310720000001</v>
      </c>
      <c r="N582" s="38">
        <v>0</v>
      </c>
      <c r="O582" s="56">
        <f t="shared" si="54"/>
        <v>45202.341961999999</v>
      </c>
    </row>
    <row r="583" spans="1:19" s="16" customFormat="1" ht="30" x14ac:dyDescent="0.25">
      <c r="A583" s="25">
        <v>575</v>
      </c>
      <c r="B583" s="40" t="s">
        <v>1605</v>
      </c>
      <c r="C583" s="40" t="s">
        <v>1604</v>
      </c>
      <c r="D583" s="25" t="s">
        <v>56</v>
      </c>
      <c r="E583" s="28" t="s">
        <v>1603</v>
      </c>
      <c r="F583" s="23" t="s">
        <v>1596</v>
      </c>
      <c r="G583" s="36" t="s">
        <v>280</v>
      </c>
      <c r="H583" s="37">
        <v>39615</v>
      </c>
      <c r="I583" s="37">
        <v>45093</v>
      </c>
      <c r="J583" s="38">
        <v>69662.63</v>
      </c>
      <c r="K583" s="45">
        <f t="shared" si="53"/>
        <v>1999.317481</v>
      </c>
      <c r="L583" s="38">
        <v>5304.96</v>
      </c>
      <c r="M583" s="56">
        <f t="shared" si="52"/>
        <v>2117.7439520000003</v>
      </c>
      <c r="N583" s="38">
        <v>0</v>
      </c>
      <c r="O583" s="56">
        <f t="shared" si="54"/>
        <v>60240.608567000003</v>
      </c>
    </row>
    <row r="584" spans="1:19" s="16" customFormat="1" x14ac:dyDescent="0.25">
      <c r="A584" s="25">
        <v>576</v>
      </c>
      <c r="B584" s="40" t="s">
        <v>1602</v>
      </c>
      <c r="C584" s="40" t="s">
        <v>1601</v>
      </c>
      <c r="D584" s="25" t="s">
        <v>55</v>
      </c>
      <c r="E584" s="28" t="s">
        <v>1600</v>
      </c>
      <c r="F584" s="23" t="s">
        <v>1596</v>
      </c>
      <c r="G584" s="36" t="s">
        <v>280</v>
      </c>
      <c r="H584" s="37">
        <v>39615</v>
      </c>
      <c r="I584" s="37">
        <v>45093</v>
      </c>
      <c r="J584" s="38">
        <v>69662.63</v>
      </c>
      <c r="K584" s="45">
        <f t="shared" si="53"/>
        <v>1999.317481</v>
      </c>
      <c r="L584" s="38">
        <v>5304.96</v>
      </c>
      <c r="M584" s="56">
        <f t="shared" si="52"/>
        <v>2117.7439520000003</v>
      </c>
      <c r="N584" s="38">
        <v>0</v>
      </c>
      <c r="O584" s="56">
        <f t="shared" si="54"/>
        <v>60240.608567000003</v>
      </c>
    </row>
    <row r="585" spans="1:19" s="16" customFormat="1" x14ac:dyDescent="0.25">
      <c r="A585" s="25">
        <v>577</v>
      </c>
      <c r="B585" s="40" t="s">
        <v>1599</v>
      </c>
      <c r="C585" s="40" t="s">
        <v>1598</v>
      </c>
      <c r="D585" s="25" t="s">
        <v>56</v>
      </c>
      <c r="E585" s="28" t="s">
        <v>1597</v>
      </c>
      <c r="F585" s="23" t="s">
        <v>1596</v>
      </c>
      <c r="G585" s="36" t="s">
        <v>280</v>
      </c>
      <c r="H585" s="37">
        <v>44927</v>
      </c>
      <c r="I585" s="37">
        <v>45108</v>
      </c>
      <c r="J585" s="38">
        <v>69663.100000000006</v>
      </c>
      <c r="K585" s="45">
        <f t="shared" si="53"/>
        <v>1999.3309700000002</v>
      </c>
      <c r="L585" s="38">
        <v>5305.05</v>
      </c>
      <c r="M585" s="56">
        <f t="shared" si="52"/>
        <v>2117.7582400000001</v>
      </c>
      <c r="N585" s="38"/>
      <c r="O585" s="56">
        <f t="shared" si="54"/>
        <v>60240.960790000005</v>
      </c>
    </row>
    <row r="586" spans="1:19" s="16" customFormat="1" x14ac:dyDescent="0.25">
      <c r="A586" s="25">
        <v>578</v>
      </c>
      <c r="B586" s="40" t="s">
        <v>1703</v>
      </c>
      <c r="C586" s="40" t="s">
        <v>1702</v>
      </c>
      <c r="D586" s="25" t="s">
        <v>56</v>
      </c>
      <c r="E586" s="28" t="s">
        <v>1319</v>
      </c>
      <c r="F586" s="28" t="s">
        <v>1596</v>
      </c>
      <c r="G586" s="25" t="s">
        <v>555</v>
      </c>
      <c r="H586" s="37">
        <v>44593</v>
      </c>
      <c r="I586" s="25" t="s">
        <v>556</v>
      </c>
      <c r="J586" s="38">
        <v>65018.43</v>
      </c>
      <c r="K586" s="59">
        <f t="shared" si="53"/>
        <v>1866.028941</v>
      </c>
      <c r="L586" s="38">
        <v>4431.0200000000004</v>
      </c>
      <c r="M586" s="38">
        <f t="shared" ref="M586:M616" si="55">+J586*3.04%</f>
        <v>1976.5602719999999</v>
      </c>
      <c r="N586" s="38">
        <v>3154.9</v>
      </c>
      <c r="O586" s="38">
        <f t="shared" si="54"/>
        <v>53589.920787000003</v>
      </c>
      <c r="P586"/>
      <c r="Q586"/>
      <c r="R586"/>
      <c r="S586"/>
    </row>
    <row r="587" spans="1:19" s="16" customFormat="1" x14ac:dyDescent="0.25">
      <c r="A587" s="25">
        <v>579</v>
      </c>
      <c r="B587" s="40" t="s">
        <v>1701</v>
      </c>
      <c r="C587" s="40" t="s">
        <v>1700</v>
      </c>
      <c r="D587" s="25" t="s">
        <v>56</v>
      </c>
      <c r="E587" s="28" t="s">
        <v>1682</v>
      </c>
      <c r="F587" s="28" t="s">
        <v>1596</v>
      </c>
      <c r="G587" s="25" t="s">
        <v>555</v>
      </c>
      <c r="H587" s="37">
        <v>39703</v>
      </c>
      <c r="I587" s="25" t="s">
        <v>556</v>
      </c>
      <c r="J587" s="38">
        <v>69662.63</v>
      </c>
      <c r="K587" s="59">
        <f t="shared" si="53"/>
        <v>1999.317481</v>
      </c>
      <c r="L587" s="38">
        <v>4989.47</v>
      </c>
      <c r="M587" s="38">
        <f t="shared" si="55"/>
        <v>2117.7439520000003</v>
      </c>
      <c r="N587" s="38">
        <v>1577.45</v>
      </c>
      <c r="O587" s="38">
        <f t="shared" si="54"/>
        <v>58978.648567000004</v>
      </c>
      <c r="P587"/>
      <c r="Q587"/>
      <c r="R587"/>
      <c r="S587"/>
    </row>
    <row r="588" spans="1:19" s="16" customFormat="1" x14ac:dyDescent="0.25">
      <c r="A588" s="25">
        <v>580</v>
      </c>
      <c r="B588" s="40" t="s">
        <v>1699</v>
      </c>
      <c r="C588" s="40" t="s">
        <v>1698</v>
      </c>
      <c r="D588" s="25" t="s">
        <v>56</v>
      </c>
      <c r="E588" s="28" t="s">
        <v>1640</v>
      </c>
      <c r="F588" s="28" t="s">
        <v>1596</v>
      </c>
      <c r="G588" s="25" t="s">
        <v>555</v>
      </c>
      <c r="H588" s="37">
        <v>41365</v>
      </c>
      <c r="I588" s="25" t="s">
        <v>556</v>
      </c>
      <c r="J588" s="38">
        <v>9487.5</v>
      </c>
      <c r="K588" s="59">
        <f t="shared" si="53"/>
        <v>272.29124999999999</v>
      </c>
      <c r="L588" s="38">
        <v>0</v>
      </c>
      <c r="M588" s="38">
        <f t="shared" si="55"/>
        <v>288.42</v>
      </c>
      <c r="N588" s="38">
        <v>0</v>
      </c>
      <c r="O588" s="38">
        <f t="shared" si="54"/>
        <v>8926.7887499999997</v>
      </c>
      <c r="P588"/>
      <c r="Q588"/>
      <c r="R588"/>
      <c r="S588"/>
    </row>
    <row r="589" spans="1:19" s="16" customFormat="1" x14ac:dyDescent="0.25">
      <c r="A589" s="25">
        <v>581</v>
      </c>
      <c r="B589" s="40" t="s">
        <v>1697</v>
      </c>
      <c r="C589" s="40" t="s">
        <v>1696</v>
      </c>
      <c r="D589" s="25" t="s">
        <v>56</v>
      </c>
      <c r="E589" s="28" t="s">
        <v>1640</v>
      </c>
      <c r="F589" s="28" t="s">
        <v>1596</v>
      </c>
      <c r="G589" s="25" t="s">
        <v>555</v>
      </c>
      <c r="H589" s="37">
        <v>45047</v>
      </c>
      <c r="I589" s="25" t="s">
        <v>556</v>
      </c>
      <c r="J589" s="38">
        <v>69663.100000000006</v>
      </c>
      <c r="K589" s="59">
        <f t="shared" si="53"/>
        <v>1999.3309700000002</v>
      </c>
      <c r="L589" s="38">
        <v>5305.05</v>
      </c>
      <c r="M589" s="38">
        <f t="shared" si="55"/>
        <v>2117.7582400000001</v>
      </c>
      <c r="N589" s="38">
        <v>0</v>
      </c>
      <c r="O589" s="38">
        <f t="shared" si="54"/>
        <v>60240.960790000005</v>
      </c>
      <c r="P589"/>
      <c r="Q589"/>
      <c r="R589"/>
      <c r="S589"/>
    </row>
    <row r="590" spans="1:19" s="16" customFormat="1" ht="30" x14ac:dyDescent="0.25">
      <c r="A590" s="25">
        <v>582</v>
      </c>
      <c r="B590" s="40" t="s">
        <v>1695</v>
      </c>
      <c r="C590" s="40" t="s">
        <v>1694</v>
      </c>
      <c r="D590" s="25" t="s">
        <v>56</v>
      </c>
      <c r="E590" s="28" t="s">
        <v>1640</v>
      </c>
      <c r="F590" s="28" t="s">
        <v>1596</v>
      </c>
      <c r="G590" s="25" t="s">
        <v>555</v>
      </c>
      <c r="H590" s="69">
        <v>41000</v>
      </c>
      <c r="I590" s="25" t="s">
        <v>556</v>
      </c>
      <c r="J590" s="38">
        <v>69663.100000000006</v>
      </c>
      <c r="K590" s="59">
        <f t="shared" si="53"/>
        <v>1999.3309700000002</v>
      </c>
      <c r="L590" s="38">
        <v>5305.05</v>
      </c>
      <c r="M590" s="38">
        <f t="shared" si="55"/>
        <v>2117.7582400000001</v>
      </c>
      <c r="N590" s="38">
        <v>2926.72</v>
      </c>
      <c r="O590" s="38">
        <f t="shared" si="54"/>
        <v>57314.240790000003</v>
      </c>
      <c r="P590"/>
      <c r="Q590"/>
      <c r="R590"/>
      <c r="S590"/>
    </row>
    <row r="591" spans="1:19" s="16" customFormat="1" x14ac:dyDescent="0.25">
      <c r="A591" s="25">
        <v>583</v>
      </c>
      <c r="B591" s="40" t="s">
        <v>1693</v>
      </c>
      <c r="C591" s="40" t="s">
        <v>1692</v>
      </c>
      <c r="D591" s="25" t="s">
        <v>56</v>
      </c>
      <c r="E591" s="28" t="s">
        <v>1649</v>
      </c>
      <c r="F591" s="28" t="s">
        <v>1596</v>
      </c>
      <c r="G591" s="25" t="s">
        <v>555</v>
      </c>
      <c r="H591" s="37">
        <v>40299</v>
      </c>
      <c r="I591" s="25" t="s">
        <v>556</v>
      </c>
      <c r="J591" s="38">
        <v>69663.100000000006</v>
      </c>
      <c r="K591" s="59">
        <f t="shared" ref="K591:K621" si="56">+J591*2.87%</f>
        <v>1999.3309700000002</v>
      </c>
      <c r="L591" s="38">
        <v>4989.5600000000004</v>
      </c>
      <c r="M591" s="38">
        <f t="shared" si="55"/>
        <v>2117.7582400000001</v>
      </c>
      <c r="N591" s="38">
        <v>1577.45</v>
      </c>
      <c r="O591" s="38">
        <f t="shared" si="54"/>
        <v>58979.000790000013</v>
      </c>
      <c r="P591"/>
      <c r="Q591"/>
      <c r="R591"/>
      <c r="S591"/>
    </row>
    <row r="592" spans="1:19" s="16" customFormat="1" x14ac:dyDescent="0.25">
      <c r="A592" s="25">
        <v>584</v>
      </c>
      <c r="B592" s="40" t="s">
        <v>1691</v>
      </c>
      <c r="C592" s="40" t="s">
        <v>1690</v>
      </c>
      <c r="D592" s="25" t="s">
        <v>55</v>
      </c>
      <c r="E592" s="28" t="s">
        <v>1649</v>
      </c>
      <c r="F592" s="28" t="s">
        <v>1596</v>
      </c>
      <c r="G592" s="25" t="s">
        <v>555</v>
      </c>
      <c r="H592" s="37">
        <v>40352</v>
      </c>
      <c r="I592" s="25" t="s">
        <v>556</v>
      </c>
      <c r="J592" s="38">
        <v>69663.100000000006</v>
      </c>
      <c r="K592" s="59">
        <f t="shared" si="56"/>
        <v>1999.3309700000002</v>
      </c>
      <c r="L592" s="38">
        <v>4989.5600000000004</v>
      </c>
      <c r="M592" s="38">
        <f t="shared" si="55"/>
        <v>2117.7582400000001</v>
      </c>
      <c r="N592" s="38">
        <v>1577.45</v>
      </c>
      <c r="O592" s="38">
        <f t="shared" si="54"/>
        <v>58979.000790000013</v>
      </c>
      <c r="P592"/>
      <c r="Q592"/>
      <c r="R592"/>
      <c r="S592"/>
    </row>
    <row r="593" spans="1:19" s="16" customFormat="1" x14ac:dyDescent="0.25">
      <c r="A593" s="25">
        <v>585</v>
      </c>
      <c r="B593" s="40" t="s">
        <v>1689</v>
      </c>
      <c r="C593" s="40" t="s">
        <v>1688</v>
      </c>
      <c r="D593" s="25" t="s">
        <v>56</v>
      </c>
      <c r="E593" s="28" t="s">
        <v>1640</v>
      </c>
      <c r="F593" s="28" t="s">
        <v>1596</v>
      </c>
      <c r="G593" s="25" t="s">
        <v>555</v>
      </c>
      <c r="H593" s="37">
        <v>40918</v>
      </c>
      <c r="I593" s="25" t="s">
        <v>556</v>
      </c>
      <c r="J593" s="38">
        <v>69663.100000000006</v>
      </c>
      <c r="K593" s="59">
        <f t="shared" si="56"/>
        <v>1999.3309700000002</v>
      </c>
      <c r="L593" s="38">
        <v>4989.5600000000004</v>
      </c>
      <c r="M593" s="38">
        <f t="shared" si="55"/>
        <v>2117.7582400000001</v>
      </c>
      <c r="N593" s="38">
        <v>1577.45</v>
      </c>
      <c r="O593" s="38">
        <f t="shared" si="54"/>
        <v>58979.000790000013</v>
      </c>
      <c r="P593"/>
      <c r="Q593"/>
      <c r="R593"/>
      <c r="S593"/>
    </row>
    <row r="594" spans="1:19" s="16" customFormat="1" x14ac:dyDescent="0.25">
      <c r="A594" s="25">
        <v>586</v>
      </c>
      <c r="B594" s="40" t="s">
        <v>1687</v>
      </c>
      <c r="C594" s="40" t="s">
        <v>1686</v>
      </c>
      <c r="D594" s="25" t="s">
        <v>56</v>
      </c>
      <c r="E594" s="28" t="s">
        <v>1685</v>
      </c>
      <c r="F594" s="28" t="s">
        <v>1596</v>
      </c>
      <c r="G594" s="25" t="s">
        <v>555</v>
      </c>
      <c r="H594" s="37">
        <v>40087</v>
      </c>
      <c r="I594" s="25" t="s">
        <v>556</v>
      </c>
      <c r="J594" s="38">
        <v>69663.100000000006</v>
      </c>
      <c r="K594" s="59">
        <f t="shared" si="56"/>
        <v>1999.3309700000002</v>
      </c>
      <c r="L594" s="38">
        <v>5035.03</v>
      </c>
      <c r="M594" s="38">
        <f t="shared" si="55"/>
        <v>2117.7582400000001</v>
      </c>
      <c r="N594" s="38">
        <v>1577.45</v>
      </c>
      <c r="O594" s="38">
        <f t="shared" si="54"/>
        <v>58933.530790000012</v>
      </c>
      <c r="P594"/>
      <c r="Q594"/>
      <c r="R594"/>
      <c r="S594"/>
    </row>
    <row r="595" spans="1:19" s="16" customFormat="1" x14ac:dyDescent="0.25">
      <c r="A595" s="25">
        <v>587</v>
      </c>
      <c r="B595" s="40" t="s">
        <v>1684</v>
      </c>
      <c r="C595" s="40" t="s">
        <v>1683</v>
      </c>
      <c r="D595" s="25" t="s">
        <v>56</v>
      </c>
      <c r="E595" s="28" t="s">
        <v>1682</v>
      </c>
      <c r="F595" s="28" t="s">
        <v>1596</v>
      </c>
      <c r="G595" s="25" t="s">
        <v>555</v>
      </c>
      <c r="H595" s="37">
        <v>41351</v>
      </c>
      <c r="I595" s="25" t="s">
        <v>556</v>
      </c>
      <c r="J595" s="38">
        <v>69663.100000000006</v>
      </c>
      <c r="K595" s="59">
        <f t="shared" si="56"/>
        <v>1999.3309700000002</v>
      </c>
      <c r="L595" s="38">
        <v>5305.05</v>
      </c>
      <c r="M595" s="38">
        <f t="shared" si="55"/>
        <v>2117.7582400000001</v>
      </c>
      <c r="N595" s="38">
        <v>0</v>
      </c>
      <c r="O595" s="38">
        <f t="shared" si="54"/>
        <v>60240.960790000005</v>
      </c>
      <c r="P595"/>
      <c r="Q595"/>
      <c r="R595"/>
      <c r="S595"/>
    </row>
    <row r="596" spans="1:19" s="16" customFormat="1" x14ac:dyDescent="0.25">
      <c r="A596" s="25">
        <v>588</v>
      </c>
      <c r="B596" s="40" t="s">
        <v>1681</v>
      </c>
      <c r="C596" s="40" t="s">
        <v>1680</v>
      </c>
      <c r="D596" s="25" t="s">
        <v>56</v>
      </c>
      <c r="E596" s="28" t="s">
        <v>1679</v>
      </c>
      <c r="F596" s="28" t="s">
        <v>1596</v>
      </c>
      <c r="G596" s="25" t="s">
        <v>555</v>
      </c>
      <c r="H596" s="39">
        <v>41736</v>
      </c>
      <c r="I596" s="25" t="s">
        <v>556</v>
      </c>
      <c r="J596" s="38">
        <v>69663.100000000006</v>
      </c>
      <c r="K596" s="59">
        <f t="shared" si="56"/>
        <v>1999.3309700000002</v>
      </c>
      <c r="L596" s="38">
        <v>5305.05</v>
      </c>
      <c r="M596" s="38">
        <f t="shared" si="55"/>
        <v>2117.7582400000001</v>
      </c>
      <c r="N596" s="38">
        <v>0</v>
      </c>
      <c r="O596" s="38">
        <f t="shared" si="54"/>
        <v>60240.960790000005</v>
      </c>
      <c r="P596"/>
      <c r="Q596"/>
      <c r="R596"/>
      <c r="S596"/>
    </row>
    <row r="597" spans="1:19" s="16" customFormat="1" x14ac:dyDescent="0.25">
      <c r="A597" s="25">
        <v>589</v>
      </c>
      <c r="B597" s="40" t="s">
        <v>1678</v>
      </c>
      <c r="C597" s="40" t="s">
        <v>1677</v>
      </c>
      <c r="D597" s="25" t="s">
        <v>56</v>
      </c>
      <c r="E597" s="28" t="s">
        <v>1676</v>
      </c>
      <c r="F597" s="28" t="s">
        <v>1596</v>
      </c>
      <c r="G597" s="25" t="s">
        <v>555</v>
      </c>
      <c r="H597" s="37">
        <v>42439</v>
      </c>
      <c r="I597" s="25" t="s">
        <v>556</v>
      </c>
      <c r="J597" s="38">
        <v>69663.100000000006</v>
      </c>
      <c r="K597" s="59">
        <f t="shared" si="56"/>
        <v>1999.3309700000002</v>
      </c>
      <c r="L597" s="38">
        <v>5305.05</v>
      </c>
      <c r="M597" s="38">
        <f t="shared" si="55"/>
        <v>2117.7582400000001</v>
      </c>
      <c r="N597" s="38">
        <v>3159</v>
      </c>
      <c r="O597" s="38">
        <f t="shared" si="54"/>
        <v>57081.960790000005</v>
      </c>
      <c r="P597"/>
      <c r="Q597"/>
      <c r="R597"/>
      <c r="S597"/>
    </row>
    <row r="598" spans="1:19" s="16" customFormat="1" x14ac:dyDescent="0.25">
      <c r="A598" s="25">
        <v>590</v>
      </c>
      <c r="B598" s="40" t="s">
        <v>1675</v>
      </c>
      <c r="C598" s="40" t="s">
        <v>1674</v>
      </c>
      <c r="D598" s="25" t="s">
        <v>56</v>
      </c>
      <c r="E598" s="28" t="s">
        <v>1673</v>
      </c>
      <c r="F598" s="28" t="s">
        <v>1596</v>
      </c>
      <c r="G598" s="25" t="s">
        <v>555</v>
      </c>
      <c r="H598" s="37">
        <v>42439</v>
      </c>
      <c r="I598" s="25" t="s">
        <v>556</v>
      </c>
      <c r="J598" s="38">
        <v>69663.100000000006</v>
      </c>
      <c r="K598" s="59">
        <f t="shared" si="56"/>
        <v>1999.3309700000002</v>
      </c>
      <c r="L598" s="38">
        <v>5305.05</v>
      </c>
      <c r="M598" s="38">
        <f t="shared" si="55"/>
        <v>2117.7582400000001</v>
      </c>
      <c r="N598" s="38">
        <v>0</v>
      </c>
      <c r="O598" s="38">
        <f t="shared" si="54"/>
        <v>60240.960790000005</v>
      </c>
      <c r="P598"/>
      <c r="Q598"/>
      <c r="R598"/>
      <c r="S598"/>
    </row>
    <row r="599" spans="1:19" s="16" customFormat="1" x14ac:dyDescent="0.25">
      <c r="A599" s="25">
        <v>591</v>
      </c>
      <c r="B599" s="40" t="s">
        <v>1672</v>
      </c>
      <c r="C599" s="40" t="s">
        <v>1264</v>
      </c>
      <c r="D599" s="25" t="s">
        <v>56</v>
      </c>
      <c r="E599" s="28" t="s">
        <v>1640</v>
      </c>
      <c r="F599" s="28" t="s">
        <v>1596</v>
      </c>
      <c r="G599" s="25" t="s">
        <v>555</v>
      </c>
      <c r="H599" s="37">
        <v>43525</v>
      </c>
      <c r="I599" s="25" t="s">
        <v>556</v>
      </c>
      <c r="J599" s="38">
        <v>69662.63</v>
      </c>
      <c r="K599" s="59">
        <f t="shared" si="56"/>
        <v>1999.317481</v>
      </c>
      <c r="L599" s="38">
        <v>5304.96</v>
      </c>
      <c r="M599" s="38">
        <f t="shared" si="55"/>
        <v>2117.7439520000003</v>
      </c>
      <c r="N599" s="38">
        <v>0</v>
      </c>
      <c r="O599" s="38">
        <f t="shared" si="54"/>
        <v>60240.608567000003</v>
      </c>
      <c r="P599"/>
      <c r="Q599"/>
      <c r="R599"/>
      <c r="S599"/>
    </row>
    <row r="600" spans="1:19" s="16" customFormat="1" x14ac:dyDescent="0.25">
      <c r="A600" s="25">
        <v>592</v>
      </c>
      <c r="B600" s="40" t="s">
        <v>1671</v>
      </c>
      <c r="C600" s="40" t="s">
        <v>1670</v>
      </c>
      <c r="D600" s="25" t="s">
        <v>56</v>
      </c>
      <c r="E600" s="28" t="s">
        <v>1640</v>
      </c>
      <c r="F600" s="28" t="s">
        <v>1596</v>
      </c>
      <c r="G600" s="25" t="s">
        <v>555</v>
      </c>
      <c r="H600" s="37">
        <v>43525</v>
      </c>
      <c r="I600" s="25" t="s">
        <v>556</v>
      </c>
      <c r="J600" s="38">
        <v>69662.63</v>
      </c>
      <c r="K600" s="59">
        <f t="shared" si="56"/>
        <v>1999.317481</v>
      </c>
      <c r="L600" s="38">
        <v>5304.96</v>
      </c>
      <c r="M600" s="38">
        <f t="shared" si="55"/>
        <v>2117.7439520000003</v>
      </c>
      <c r="N600" s="38">
        <v>2756.68</v>
      </c>
      <c r="O600" s="38">
        <f t="shared" si="54"/>
        <v>57483.928567000003</v>
      </c>
      <c r="P600"/>
      <c r="Q600"/>
      <c r="R600"/>
      <c r="S600"/>
    </row>
    <row r="601" spans="1:19" s="16" customFormat="1" x14ac:dyDescent="0.25">
      <c r="A601" s="25">
        <v>593</v>
      </c>
      <c r="B601" s="40" t="s">
        <v>1669</v>
      </c>
      <c r="C601" s="40" t="s">
        <v>1668</v>
      </c>
      <c r="D601" s="25" t="s">
        <v>56</v>
      </c>
      <c r="E601" s="28" t="s">
        <v>1640</v>
      </c>
      <c r="F601" s="28" t="s">
        <v>1596</v>
      </c>
      <c r="G601" s="25" t="s">
        <v>555</v>
      </c>
      <c r="H601" s="37">
        <v>43525</v>
      </c>
      <c r="I601" s="25" t="s">
        <v>556</v>
      </c>
      <c r="J601" s="38">
        <v>69662.63</v>
      </c>
      <c r="K601" s="59">
        <f t="shared" si="56"/>
        <v>1999.317481</v>
      </c>
      <c r="L601" s="38">
        <v>5304.96</v>
      </c>
      <c r="M601" s="38">
        <f t="shared" si="55"/>
        <v>2117.7439520000003</v>
      </c>
      <c r="N601" s="38">
        <v>0</v>
      </c>
      <c r="O601" s="38">
        <f t="shared" si="54"/>
        <v>60240.608567000003</v>
      </c>
      <c r="P601"/>
      <c r="Q601"/>
      <c r="R601"/>
      <c r="S601"/>
    </row>
    <row r="602" spans="1:19" s="16" customFormat="1" x14ac:dyDescent="0.25">
      <c r="A602" s="25">
        <v>594</v>
      </c>
      <c r="B602" s="40" t="s">
        <v>1667</v>
      </c>
      <c r="C602" s="40" t="s">
        <v>1666</v>
      </c>
      <c r="D602" s="25" t="s">
        <v>56</v>
      </c>
      <c r="E602" s="28" t="s">
        <v>1640</v>
      </c>
      <c r="F602" s="28" t="s">
        <v>1596</v>
      </c>
      <c r="G602" s="25" t="s">
        <v>555</v>
      </c>
      <c r="H602" s="37">
        <v>39539</v>
      </c>
      <c r="I602" s="25" t="s">
        <v>556</v>
      </c>
      <c r="J602" s="38">
        <v>69662.63</v>
      </c>
      <c r="K602" s="59">
        <f t="shared" si="56"/>
        <v>1999.317481</v>
      </c>
      <c r="L602" s="38">
        <v>5304.96</v>
      </c>
      <c r="M602" s="38">
        <f t="shared" si="55"/>
        <v>2117.7439520000003</v>
      </c>
      <c r="N602" s="38">
        <v>2195.04</v>
      </c>
      <c r="O602" s="38">
        <f t="shared" si="54"/>
        <v>58045.568567000002</v>
      </c>
      <c r="P602"/>
      <c r="Q602"/>
      <c r="R602"/>
      <c r="S602"/>
    </row>
    <row r="603" spans="1:19" s="16" customFormat="1" x14ac:dyDescent="0.25">
      <c r="A603" s="25">
        <v>595</v>
      </c>
      <c r="B603" s="40" t="s">
        <v>1665</v>
      </c>
      <c r="C603" s="40" t="s">
        <v>1664</v>
      </c>
      <c r="D603" s="25" t="s">
        <v>56</v>
      </c>
      <c r="E603" s="28" t="s">
        <v>1640</v>
      </c>
      <c r="F603" s="28" t="s">
        <v>1596</v>
      </c>
      <c r="G603" s="25" t="s">
        <v>555</v>
      </c>
      <c r="H603" s="37">
        <v>43525</v>
      </c>
      <c r="I603" s="25" t="s">
        <v>556</v>
      </c>
      <c r="J603" s="38">
        <v>69662.631999999998</v>
      </c>
      <c r="K603" s="59">
        <f t="shared" si="56"/>
        <v>1999.3175383999999</v>
      </c>
      <c r="L603" s="38">
        <v>5304.96</v>
      </c>
      <c r="M603" s="38">
        <f t="shared" si="55"/>
        <v>2117.7440127999998</v>
      </c>
      <c r="N603" s="38">
        <v>0</v>
      </c>
      <c r="O603" s="38">
        <f t="shared" ref="O603:O633" si="57">+J603-K603-L603-M603-N603</f>
        <v>60240.610448799991</v>
      </c>
      <c r="P603"/>
      <c r="Q603"/>
      <c r="R603"/>
      <c r="S603"/>
    </row>
    <row r="604" spans="1:19" s="16" customFormat="1" x14ac:dyDescent="0.25">
      <c r="A604" s="25">
        <v>596</v>
      </c>
      <c r="B604" s="40" t="s">
        <v>1663</v>
      </c>
      <c r="C604" s="40" t="s">
        <v>1662</v>
      </c>
      <c r="D604" s="25" t="s">
        <v>55</v>
      </c>
      <c r="E604" s="28" t="s">
        <v>1649</v>
      </c>
      <c r="F604" s="28" t="s">
        <v>1596</v>
      </c>
      <c r="G604" s="25" t="s">
        <v>555</v>
      </c>
      <c r="H604" s="37">
        <v>43525</v>
      </c>
      <c r="I604" s="25" t="s">
        <v>556</v>
      </c>
      <c r="J604" s="38">
        <v>69662.63</v>
      </c>
      <c r="K604" s="59">
        <f t="shared" si="56"/>
        <v>1999.317481</v>
      </c>
      <c r="L604" s="38">
        <v>5304.96</v>
      </c>
      <c r="M604" s="38">
        <f t="shared" si="55"/>
        <v>2117.7439520000003</v>
      </c>
      <c r="N604" s="38">
        <v>0</v>
      </c>
      <c r="O604" s="38">
        <f t="shared" si="57"/>
        <v>60240.608567000003</v>
      </c>
      <c r="P604"/>
      <c r="Q604"/>
      <c r="R604"/>
      <c r="S604"/>
    </row>
    <row r="605" spans="1:19" s="16" customFormat="1" x14ac:dyDescent="0.25">
      <c r="A605" s="25">
        <v>597</v>
      </c>
      <c r="B605" s="40" t="s">
        <v>1661</v>
      </c>
      <c r="C605" s="40" t="s">
        <v>1660</v>
      </c>
      <c r="D605" s="25" t="s">
        <v>56</v>
      </c>
      <c r="E605" s="28" t="s">
        <v>1640</v>
      </c>
      <c r="F605" s="28" t="s">
        <v>1596</v>
      </c>
      <c r="G605" s="25" t="s">
        <v>555</v>
      </c>
      <c r="H605" s="37">
        <v>43525</v>
      </c>
      <c r="I605" s="25" t="s">
        <v>556</v>
      </c>
      <c r="J605" s="38">
        <v>69662.63</v>
      </c>
      <c r="K605" s="59">
        <f t="shared" si="56"/>
        <v>1999.317481</v>
      </c>
      <c r="L605" s="38">
        <v>5304.96</v>
      </c>
      <c r="M605" s="38">
        <f t="shared" si="55"/>
        <v>2117.7439520000003</v>
      </c>
      <c r="N605" s="38">
        <v>0</v>
      </c>
      <c r="O605" s="38">
        <f t="shared" si="57"/>
        <v>60240.608567000003</v>
      </c>
      <c r="P605"/>
      <c r="Q605"/>
      <c r="R605"/>
      <c r="S605"/>
    </row>
    <row r="606" spans="1:19" s="16" customFormat="1" x14ac:dyDescent="0.25">
      <c r="A606" s="25">
        <v>598</v>
      </c>
      <c r="B606" s="40" t="s">
        <v>1659</v>
      </c>
      <c r="C606" s="40" t="s">
        <v>1658</v>
      </c>
      <c r="D606" s="25" t="s">
        <v>56</v>
      </c>
      <c r="E606" s="28" t="s">
        <v>1640</v>
      </c>
      <c r="F606" s="28" t="s">
        <v>1596</v>
      </c>
      <c r="G606" s="25" t="s">
        <v>555</v>
      </c>
      <c r="H606" s="37">
        <v>43586</v>
      </c>
      <c r="I606" s="25" t="s">
        <v>556</v>
      </c>
      <c r="J606" s="38">
        <v>69662.63</v>
      </c>
      <c r="K606" s="59">
        <f t="shared" si="56"/>
        <v>1999.317481</v>
      </c>
      <c r="L606" s="38">
        <v>5304.96</v>
      </c>
      <c r="M606" s="38">
        <f t="shared" si="55"/>
        <v>2117.7439520000003</v>
      </c>
      <c r="N606" s="38">
        <v>0</v>
      </c>
      <c r="O606" s="38">
        <f t="shared" si="57"/>
        <v>60240.608567000003</v>
      </c>
      <c r="P606"/>
      <c r="Q606"/>
      <c r="R606"/>
      <c r="S606"/>
    </row>
    <row r="607" spans="1:19" s="16" customFormat="1" x14ac:dyDescent="0.25">
      <c r="A607" s="25">
        <v>599</v>
      </c>
      <c r="B607" s="40" t="s">
        <v>1657</v>
      </c>
      <c r="C607" s="40" t="s">
        <v>1656</v>
      </c>
      <c r="D607" s="25" t="s">
        <v>55</v>
      </c>
      <c r="E607" s="28" t="s">
        <v>1649</v>
      </c>
      <c r="F607" s="28" t="s">
        <v>1596</v>
      </c>
      <c r="G607" s="25" t="s">
        <v>555</v>
      </c>
      <c r="H607" s="37">
        <v>43586</v>
      </c>
      <c r="I607" s="25" t="s">
        <v>556</v>
      </c>
      <c r="J607" s="38">
        <v>69662.63</v>
      </c>
      <c r="K607" s="59">
        <f t="shared" si="56"/>
        <v>1999.317481</v>
      </c>
      <c r="L607" s="38">
        <v>5304.96</v>
      </c>
      <c r="M607" s="38">
        <f t="shared" si="55"/>
        <v>2117.7439520000003</v>
      </c>
      <c r="N607" s="38">
        <v>0</v>
      </c>
      <c r="O607" s="38">
        <f t="shared" si="57"/>
        <v>60240.608567000003</v>
      </c>
      <c r="P607"/>
      <c r="Q607"/>
      <c r="R607"/>
      <c r="S607"/>
    </row>
    <row r="608" spans="1:19" s="16" customFormat="1" x14ac:dyDescent="0.25">
      <c r="A608" s="25">
        <v>600</v>
      </c>
      <c r="B608" s="40" t="s">
        <v>1655</v>
      </c>
      <c r="C608" s="40" t="s">
        <v>1654</v>
      </c>
      <c r="D608" s="25" t="s">
        <v>55</v>
      </c>
      <c r="E608" s="28" t="s">
        <v>1649</v>
      </c>
      <c r="F608" s="28" t="s">
        <v>1596</v>
      </c>
      <c r="G608" s="25" t="s">
        <v>555</v>
      </c>
      <c r="H608" s="37">
        <v>43586</v>
      </c>
      <c r="I608" s="25" t="s">
        <v>556</v>
      </c>
      <c r="J608" s="38">
        <v>69662.63</v>
      </c>
      <c r="K608" s="59">
        <f t="shared" si="56"/>
        <v>1999.317481</v>
      </c>
      <c r="L608" s="38">
        <v>5304.96</v>
      </c>
      <c r="M608" s="38">
        <f t="shared" si="55"/>
        <v>2117.7439520000003</v>
      </c>
      <c r="N608" s="38">
        <v>0</v>
      </c>
      <c r="O608" s="38">
        <f t="shared" si="57"/>
        <v>60240.608567000003</v>
      </c>
      <c r="P608"/>
      <c r="Q608"/>
      <c r="R608"/>
      <c r="S608"/>
    </row>
    <row r="609" spans="1:19" s="16" customFormat="1" x14ac:dyDescent="0.25">
      <c r="A609" s="25">
        <v>601</v>
      </c>
      <c r="B609" s="40" t="s">
        <v>1653</v>
      </c>
      <c r="C609" s="40" t="s">
        <v>1652</v>
      </c>
      <c r="D609" s="25" t="s">
        <v>56</v>
      </c>
      <c r="E609" s="28" t="s">
        <v>1640</v>
      </c>
      <c r="F609" s="28" t="s">
        <v>1596</v>
      </c>
      <c r="G609" s="25" t="s">
        <v>555</v>
      </c>
      <c r="H609" s="37">
        <v>43525</v>
      </c>
      <c r="I609" s="25" t="s">
        <v>556</v>
      </c>
      <c r="J609" s="38">
        <v>69662.63</v>
      </c>
      <c r="K609" s="59">
        <f t="shared" si="56"/>
        <v>1999.317481</v>
      </c>
      <c r="L609" s="38">
        <v>4699.9799999999996</v>
      </c>
      <c r="M609" s="38">
        <f t="shared" si="55"/>
        <v>2117.7439520000003</v>
      </c>
      <c r="N609" s="38">
        <v>5219.9399999999996</v>
      </c>
      <c r="O609" s="38">
        <f t="shared" si="57"/>
        <v>55625.648567000004</v>
      </c>
      <c r="P609"/>
      <c r="Q609"/>
      <c r="R609"/>
      <c r="S609"/>
    </row>
    <row r="610" spans="1:19" s="16" customFormat="1" x14ac:dyDescent="0.25">
      <c r="A610" s="25">
        <v>602</v>
      </c>
      <c r="B610" s="40" t="s">
        <v>1651</v>
      </c>
      <c r="C610" s="40" t="s">
        <v>1650</v>
      </c>
      <c r="D610" s="25" t="s">
        <v>55</v>
      </c>
      <c r="E610" s="28" t="s">
        <v>1649</v>
      </c>
      <c r="F610" s="28" t="s">
        <v>1596</v>
      </c>
      <c r="G610" s="25" t="s">
        <v>555</v>
      </c>
      <c r="H610" s="37">
        <v>43525</v>
      </c>
      <c r="I610" s="25" t="s">
        <v>556</v>
      </c>
      <c r="J610" s="38">
        <v>69662.63</v>
      </c>
      <c r="K610" s="59">
        <f t="shared" si="56"/>
        <v>1999.317481</v>
      </c>
      <c r="L610" s="38">
        <v>5304.96</v>
      </c>
      <c r="M610" s="38">
        <f t="shared" si="55"/>
        <v>2117.7439520000003</v>
      </c>
      <c r="N610" s="38">
        <v>0</v>
      </c>
      <c r="O610" s="38">
        <f t="shared" si="57"/>
        <v>60240.608567000003</v>
      </c>
      <c r="P610"/>
      <c r="Q610"/>
      <c r="R610"/>
      <c r="S610"/>
    </row>
    <row r="611" spans="1:19" s="16" customFormat="1" x14ac:dyDescent="0.25">
      <c r="A611" s="25">
        <v>603</v>
      </c>
      <c r="B611" s="40" t="s">
        <v>1648</v>
      </c>
      <c r="C611" s="40" t="s">
        <v>1647</v>
      </c>
      <c r="D611" s="25" t="s">
        <v>56</v>
      </c>
      <c r="E611" s="28" t="s">
        <v>1640</v>
      </c>
      <c r="F611" s="28" t="s">
        <v>1596</v>
      </c>
      <c r="G611" s="25" t="s">
        <v>555</v>
      </c>
      <c r="H611" s="37">
        <v>43525</v>
      </c>
      <c r="I611" s="25" t="s">
        <v>556</v>
      </c>
      <c r="J611" s="38">
        <v>69662.63</v>
      </c>
      <c r="K611" s="59">
        <f t="shared" si="56"/>
        <v>1999.317481</v>
      </c>
      <c r="L611" s="38">
        <v>5304.96</v>
      </c>
      <c r="M611" s="38">
        <f t="shared" si="55"/>
        <v>2117.7439520000003</v>
      </c>
      <c r="N611" s="38">
        <v>0</v>
      </c>
      <c r="O611" s="38">
        <f t="shared" si="57"/>
        <v>60240.608567000003</v>
      </c>
      <c r="P611"/>
      <c r="Q611"/>
      <c r="R611"/>
      <c r="S611"/>
    </row>
    <row r="612" spans="1:19" s="16" customFormat="1" ht="30" x14ac:dyDescent="0.25">
      <c r="A612" s="25">
        <v>604</v>
      </c>
      <c r="B612" s="40" t="s">
        <v>1646</v>
      </c>
      <c r="C612" s="40" t="s">
        <v>1645</v>
      </c>
      <c r="D612" s="25" t="s">
        <v>56</v>
      </c>
      <c r="E612" s="34" t="s">
        <v>1640</v>
      </c>
      <c r="F612" s="28" t="s">
        <v>1596</v>
      </c>
      <c r="G612" s="25" t="s">
        <v>555</v>
      </c>
      <c r="H612" s="37">
        <v>43525</v>
      </c>
      <c r="I612" s="25" t="s">
        <v>556</v>
      </c>
      <c r="J612" s="38">
        <v>69662.63</v>
      </c>
      <c r="K612" s="59">
        <f t="shared" si="56"/>
        <v>1999.317481</v>
      </c>
      <c r="L612" s="38">
        <v>5304.96</v>
      </c>
      <c r="M612" s="38">
        <f t="shared" si="55"/>
        <v>2117.7439520000003</v>
      </c>
      <c r="N612" s="38">
        <v>0</v>
      </c>
      <c r="O612" s="38">
        <f t="shared" si="57"/>
        <v>60240.608567000003</v>
      </c>
      <c r="P612"/>
      <c r="Q612"/>
      <c r="R612"/>
      <c r="S612"/>
    </row>
    <row r="613" spans="1:19" s="16" customFormat="1" x14ac:dyDescent="0.25">
      <c r="A613" s="25">
        <v>605</v>
      </c>
      <c r="B613" s="40" t="s">
        <v>1644</v>
      </c>
      <c r="C613" s="40" t="s">
        <v>1643</v>
      </c>
      <c r="D613" s="25" t="s">
        <v>56</v>
      </c>
      <c r="E613" s="28" t="s">
        <v>1640</v>
      </c>
      <c r="F613" s="28" t="s">
        <v>1596</v>
      </c>
      <c r="G613" s="25" t="s">
        <v>555</v>
      </c>
      <c r="H613" s="37">
        <v>43525</v>
      </c>
      <c r="I613" s="25" t="s">
        <v>556</v>
      </c>
      <c r="J613" s="38">
        <v>69662.63</v>
      </c>
      <c r="K613" s="59">
        <f t="shared" si="56"/>
        <v>1999.317481</v>
      </c>
      <c r="L613" s="38">
        <v>5304.96</v>
      </c>
      <c r="M613" s="38">
        <f t="shared" si="55"/>
        <v>2117.7439520000003</v>
      </c>
      <c r="N613" s="38">
        <v>0</v>
      </c>
      <c r="O613" s="38">
        <f t="shared" si="57"/>
        <v>60240.608567000003</v>
      </c>
      <c r="P613"/>
      <c r="Q613"/>
      <c r="R613"/>
      <c r="S613"/>
    </row>
    <row r="614" spans="1:19" s="16" customFormat="1" x14ac:dyDescent="0.25">
      <c r="A614" s="25">
        <v>606</v>
      </c>
      <c r="B614" s="40" t="s">
        <v>1642</v>
      </c>
      <c r="C614" s="40" t="s">
        <v>1641</v>
      </c>
      <c r="D614" s="25" t="s">
        <v>56</v>
      </c>
      <c r="E614" s="28" t="s">
        <v>1640</v>
      </c>
      <c r="F614" s="28" t="s">
        <v>1596</v>
      </c>
      <c r="G614" s="25" t="s">
        <v>555</v>
      </c>
      <c r="H614" s="37">
        <v>43525</v>
      </c>
      <c r="I614" s="25" t="s">
        <v>556</v>
      </c>
      <c r="J614" s="38">
        <v>69662.63</v>
      </c>
      <c r="K614" s="59">
        <f t="shared" si="56"/>
        <v>1999.317481</v>
      </c>
      <c r="L614" s="38">
        <v>5002.47</v>
      </c>
      <c r="M614" s="38">
        <f t="shared" si="55"/>
        <v>2117.7439520000003</v>
      </c>
      <c r="N614" s="38">
        <v>1512.45</v>
      </c>
      <c r="O614" s="38">
        <f t="shared" si="57"/>
        <v>59030.648567000004</v>
      </c>
      <c r="P614"/>
      <c r="Q614"/>
      <c r="R614"/>
      <c r="S614"/>
    </row>
    <row r="615" spans="1:19" s="16" customFormat="1" x14ac:dyDescent="0.25">
      <c r="A615" s="25">
        <v>607</v>
      </c>
      <c r="B615" s="40" t="s">
        <v>1639</v>
      </c>
      <c r="C615" s="40" t="s">
        <v>1638</v>
      </c>
      <c r="D615" s="25" t="s">
        <v>55</v>
      </c>
      <c r="E615" s="28" t="s">
        <v>1627</v>
      </c>
      <c r="F615" s="28" t="s">
        <v>1596</v>
      </c>
      <c r="G615" s="25" t="s">
        <v>555</v>
      </c>
      <c r="H615" s="37">
        <v>43617</v>
      </c>
      <c r="I615" s="25" t="s">
        <v>556</v>
      </c>
      <c r="J615" s="38">
        <v>69663.100000000006</v>
      </c>
      <c r="K615" s="59">
        <f t="shared" si="56"/>
        <v>1999.3309700000002</v>
      </c>
      <c r="L615" s="38">
        <v>5305.05</v>
      </c>
      <c r="M615" s="38">
        <f t="shared" si="55"/>
        <v>2117.7582400000001</v>
      </c>
      <c r="N615" s="38">
        <v>0</v>
      </c>
      <c r="O615" s="38">
        <f t="shared" si="57"/>
        <v>60240.960790000005</v>
      </c>
      <c r="P615"/>
      <c r="Q615"/>
      <c r="R615"/>
      <c r="S615"/>
    </row>
    <row r="616" spans="1:19" s="16" customFormat="1" x14ac:dyDescent="0.25">
      <c r="A616" s="25">
        <v>608</v>
      </c>
      <c r="B616" s="40" t="s">
        <v>1637</v>
      </c>
      <c r="C616" s="40" t="s">
        <v>1636</v>
      </c>
      <c r="D616" s="25" t="s">
        <v>55</v>
      </c>
      <c r="E616" s="28" t="s">
        <v>1627</v>
      </c>
      <c r="F616" s="28" t="s">
        <v>1596</v>
      </c>
      <c r="G616" s="25" t="s">
        <v>555</v>
      </c>
      <c r="H616" s="37">
        <v>44409</v>
      </c>
      <c r="I616" s="25" t="s">
        <v>556</v>
      </c>
      <c r="J616" s="38">
        <v>69662.63</v>
      </c>
      <c r="K616" s="59">
        <f t="shared" si="56"/>
        <v>1999.317481</v>
      </c>
      <c r="L616" s="38">
        <v>5304.96</v>
      </c>
      <c r="M616" s="38">
        <f t="shared" si="55"/>
        <v>2117.7439520000003</v>
      </c>
      <c r="N616" s="38">
        <v>0</v>
      </c>
      <c r="O616" s="38">
        <f t="shared" si="57"/>
        <v>60240.608567000003</v>
      </c>
      <c r="P616"/>
      <c r="Q616"/>
      <c r="R616"/>
      <c r="S616"/>
    </row>
    <row r="617" spans="1:19" s="16" customFormat="1" x14ac:dyDescent="0.25">
      <c r="A617" s="25">
        <v>609</v>
      </c>
      <c r="B617" s="40" t="s">
        <v>1635</v>
      </c>
      <c r="C617" s="40" t="s">
        <v>1634</v>
      </c>
      <c r="D617" s="25" t="s">
        <v>56</v>
      </c>
      <c r="E617" s="28" t="s">
        <v>1633</v>
      </c>
      <c r="F617" s="28" t="s">
        <v>1596</v>
      </c>
      <c r="G617" s="25" t="s">
        <v>555</v>
      </c>
      <c r="H617" s="37">
        <v>39553</v>
      </c>
      <c r="I617" s="25" t="s">
        <v>556</v>
      </c>
      <c r="J617" s="38">
        <v>35200</v>
      </c>
      <c r="K617" s="59">
        <f t="shared" si="56"/>
        <v>1010.24</v>
      </c>
      <c r="L617" s="38">
        <v>0</v>
      </c>
      <c r="M617" s="38">
        <f t="shared" ref="M617:M633" si="58">+J617*3.04%</f>
        <v>1070.08</v>
      </c>
      <c r="N617" s="38">
        <v>0</v>
      </c>
      <c r="O617" s="38">
        <f t="shared" si="57"/>
        <v>33119.68</v>
      </c>
      <c r="P617"/>
      <c r="Q617"/>
      <c r="R617"/>
      <c r="S617"/>
    </row>
    <row r="618" spans="1:19" s="16" customFormat="1" x14ac:dyDescent="0.25">
      <c r="A618" s="25">
        <v>610</v>
      </c>
      <c r="B618" s="40" t="s">
        <v>1632</v>
      </c>
      <c r="C618" s="40" t="s">
        <v>1631</v>
      </c>
      <c r="D618" s="25" t="s">
        <v>56</v>
      </c>
      <c r="E618" s="28" t="s">
        <v>1627</v>
      </c>
      <c r="F618" s="28" t="s">
        <v>1630</v>
      </c>
      <c r="G618" s="25" t="s">
        <v>555</v>
      </c>
      <c r="H618" s="37">
        <v>45261</v>
      </c>
      <c r="I618" s="25" t="s">
        <v>556</v>
      </c>
      <c r="J618" s="38">
        <v>65018.43</v>
      </c>
      <c r="K618" s="59">
        <f t="shared" si="56"/>
        <v>1866.028941</v>
      </c>
      <c r="L618" s="38">
        <v>4431.0200000000004</v>
      </c>
      <c r="M618" s="38">
        <f t="shared" si="58"/>
        <v>1976.5602719999999</v>
      </c>
      <c r="N618" s="38"/>
      <c r="O618" s="38">
        <f t="shared" si="57"/>
        <v>56744.820787000004</v>
      </c>
      <c r="P618"/>
      <c r="Q618"/>
      <c r="R618"/>
      <c r="S618"/>
    </row>
    <row r="619" spans="1:19" s="16" customFormat="1" x14ac:dyDescent="0.25">
      <c r="A619" s="25">
        <v>611</v>
      </c>
      <c r="B619" s="40" t="s">
        <v>1629</v>
      </c>
      <c r="C619" s="40" t="s">
        <v>1628</v>
      </c>
      <c r="D619" s="25" t="s">
        <v>56</v>
      </c>
      <c r="E619" s="28" t="s">
        <v>1627</v>
      </c>
      <c r="F619" s="28" t="s">
        <v>1596</v>
      </c>
      <c r="G619" s="25" t="s">
        <v>555</v>
      </c>
      <c r="H619" s="37">
        <v>44835</v>
      </c>
      <c r="I619" s="25" t="s">
        <v>556</v>
      </c>
      <c r="J619" s="38">
        <v>69662.63</v>
      </c>
      <c r="K619" s="59">
        <f t="shared" si="56"/>
        <v>1999.317481</v>
      </c>
      <c r="L619" s="38">
        <v>5304.96</v>
      </c>
      <c r="M619" s="38">
        <f t="shared" si="58"/>
        <v>2117.7439520000003</v>
      </c>
      <c r="N619" s="38"/>
      <c r="O619" s="38">
        <f t="shared" si="57"/>
        <v>60240.608567000003</v>
      </c>
      <c r="P619"/>
      <c r="Q619"/>
      <c r="R619"/>
      <c r="S619"/>
    </row>
    <row r="620" spans="1:19" s="16" customFormat="1" x14ac:dyDescent="0.25">
      <c r="A620" s="25">
        <v>612</v>
      </c>
      <c r="B620" s="40" t="s">
        <v>1626</v>
      </c>
      <c r="C620" s="40" t="s">
        <v>1625</v>
      </c>
      <c r="D620" s="25" t="s">
        <v>56</v>
      </c>
      <c r="E620" s="61" t="s">
        <v>1624</v>
      </c>
      <c r="F620" s="28" t="s">
        <v>1623</v>
      </c>
      <c r="G620" s="25" t="s">
        <v>555</v>
      </c>
      <c r="H620" s="37">
        <v>39904</v>
      </c>
      <c r="I620" s="25" t="s">
        <v>556</v>
      </c>
      <c r="J620" s="38">
        <v>30000</v>
      </c>
      <c r="K620" s="59">
        <f t="shared" si="56"/>
        <v>861</v>
      </c>
      <c r="L620" s="38">
        <v>0</v>
      </c>
      <c r="M620" s="38">
        <f t="shared" si="58"/>
        <v>912</v>
      </c>
      <c r="N620" s="38">
        <v>0</v>
      </c>
      <c r="O620" s="38">
        <f t="shared" si="57"/>
        <v>28227</v>
      </c>
      <c r="P620"/>
      <c r="Q620"/>
      <c r="R620"/>
      <c r="S620"/>
    </row>
    <row r="621" spans="1:19" s="16" customFormat="1" ht="30" x14ac:dyDescent="0.25">
      <c r="A621" s="25">
        <v>613</v>
      </c>
      <c r="B621" s="18" t="s">
        <v>1714</v>
      </c>
      <c r="C621" s="18" t="s">
        <v>1713</v>
      </c>
      <c r="D621" s="19" t="s">
        <v>55</v>
      </c>
      <c r="E621" s="28" t="s">
        <v>1712</v>
      </c>
      <c r="F621" s="23" t="s">
        <v>1704</v>
      </c>
      <c r="G621" s="36" t="s">
        <v>280</v>
      </c>
      <c r="H621" s="37">
        <v>39508</v>
      </c>
      <c r="I621" s="37">
        <v>45352</v>
      </c>
      <c r="J621" s="38">
        <v>87664</v>
      </c>
      <c r="K621" s="45">
        <f t="shared" si="56"/>
        <v>2515.9567999999999</v>
      </c>
      <c r="L621" s="38">
        <v>9203.7000000000007</v>
      </c>
      <c r="M621" s="56">
        <f t="shared" si="58"/>
        <v>2664.9856</v>
      </c>
      <c r="N621" s="38">
        <v>0</v>
      </c>
      <c r="O621" s="56">
        <f t="shared" si="57"/>
        <v>73279.357600000003</v>
      </c>
    </row>
    <row r="622" spans="1:19" s="16" customFormat="1" x14ac:dyDescent="0.25">
      <c r="A622" s="25">
        <v>614</v>
      </c>
      <c r="B622" s="18" t="s">
        <v>1711</v>
      </c>
      <c r="C622" s="18" t="s">
        <v>1710</v>
      </c>
      <c r="D622" s="19" t="s">
        <v>55</v>
      </c>
      <c r="E622" s="28" t="s">
        <v>1705</v>
      </c>
      <c r="F622" s="23" t="s">
        <v>1704</v>
      </c>
      <c r="G622" s="36" t="s">
        <v>280</v>
      </c>
      <c r="H622" s="37">
        <v>40191</v>
      </c>
      <c r="I622" s="37">
        <v>45304</v>
      </c>
      <c r="J622" s="38">
        <v>51434.5</v>
      </c>
      <c r="K622" s="45">
        <f t="shared" ref="K622:K629" si="59">+J622*2.87%</f>
        <v>1476.1701499999999</v>
      </c>
      <c r="L622" s="38">
        <v>2056.46</v>
      </c>
      <c r="M622" s="56">
        <f t="shared" si="58"/>
        <v>1563.6088</v>
      </c>
      <c r="N622" s="38">
        <v>2008.45</v>
      </c>
      <c r="O622" s="56">
        <f t="shared" si="57"/>
        <v>44329.811050000004</v>
      </c>
    </row>
    <row r="623" spans="1:19" s="16" customFormat="1" x14ac:dyDescent="0.25">
      <c r="A623" s="25">
        <v>615</v>
      </c>
      <c r="B623" s="18" t="s">
        <v>1709</v>
      </c>
      <c r="C623" s="18" t="s">
        <v>1708</v>
      </c>
      <c r="D623" s="19" t="s">
        <v>55</v>
      </c>
      <c r="E623" s="28" t="s">
        <v>1705</v>
      </c>
      <c r="F623" s="23" t="s">
        <v>1704</v>
      </c>
      <c r="G623" s="36" t="s">
        <v>280</v>
      </c>
      <c r="H623" s="37">
        <v>42522</v>
      </c>
      <c r="I623" s="37">
        <v>45078</v>
      </c>
      <c r="J623" s="38">
        <v>51434.5</v>
      </c>
      <c r="K623" s="45">
        <f t="shared" si="59"/>
        <v>1476.1701499999999</v>
      </c>
      <c r="L623" s="38">
        <v>2056.46</v>
      </c>
      <c r="M623" s="56">
        <f t="shared" si="58"/>
        <v>1563.6088</v>
      </c>
      <c r="N623" s="38">
        <v>0</v>
      </c>
      <c r="O623" s="56">
        <f t="shared" si="57"/>
        <v>46338.261050000001</v>
      </c>
    </row>
    <row r="624" spans="1:19" s="16" customFormat="1" x14ac:dyDescent="0.25">
      <c r="A624" s="25">
        <v>616</v>
      </c>
      <c r="B624" s="18" t="s">
        <v>1707</v>
      </c>
      <c r="C624" s="18" t="s">
        <v>1706</v>
      </c>
      <c r="D624" s="19" t="s">
        <v>56</v>
      </c>
      <c r="E624" s="28" t="s">
        <v>1705</v>
      </c>
      <c r="F624" s="23" t="s">
        <v>1704</v>
      </c>
      <c r="G624" s="36" t="s">
        <v>280</v>
      </c>
      <c r="H624" s="37">
        <v>43891</v>
      </c>
      <c r="I624" s="37">
        <v>45352</v>
      </c>
      <c r="J624" s="38">
        <v>40300</v>
      </c>
      <c r="K624" s="45">
        <f t="shared" si="59"/>
        <v>1156.6099999999999</v>
      </c>
      <c r="L624" s="38">
        <v>484.99</v>
      </c>
      <c r="M624" s="56">
        <f t="shared" si="58"/>
        <v>1225.1199999999999</v>
      </c>
      <c r="N624" s="38">
        <v>0</v>
      </c>
      <c r="O624" s="56">
        <f t="shared" si="57"/>
        <v>37433.279999999999</v>
      </c>
    </row>
    <row r="625" spans="1:19" s="16" customFormat="1" x14ac:dyDescent="0.25">
      <c r="A625" s="25">
        <v>617</v>
      </c>
      <c r="B625" s="40" t="s">
        <v>1739</v>
      </c>
      <c r="C625" s="40" t="s">
        <v>1738</v>
      </c>
      <c r="D625" s="25" t="s">
        <v>55</v>
      </c>
      <c r="E625" s="65" t="s">
        <v>1737</v>
      </c>
      <c r="F625" s="28" t="s">
        <v>1704</v>
      </c>
      <c r="G625" s="25" t="s">
        <v>555</v>
      </c>
      <c r="H625" s="37">
        <v>39508</v>
      </c>
      <c r="I625" s="25" t="s">
        <v>556</v>
      </c>
      <c r="J625" s="38">
        <v>75975.899999999994</v>
      </c>
      <c r="K625" s="59">
        <f t="shared" si="59"/>
        <v>2180.5083299999997</v>
      </c>
      <c r="L625" s="38">
        <v>6492.99</v>
      </c>
      <c r="M625" s="38">
        <f t="shared" si="58"/>
        <v>2309.6673599999999</v>
      </c>
      <c r="N625" s="38">
        <v>0</v>
      </c>
      <c r="O625" s="38">
        <f t="shared" si="57"/>
        <v>64992.734309999993</v>
      </c>
      <c r="P625"/>
      <c r="Q625"/>
      <c r="R625"/>
      <c r="S625"/>
    </row>
    <row r="626" spans="1:19" s="16" customFormat="1" x14ac:dyDescent="0.25">
      <c r="A626" s="25">
        <v>618</v>
      </c>
      <c r="B626" s="40" t="s">
        <v>1736</v>
      </c>
      <c r="C626" s="40" t="s">
        <v>1735</v>
      </c>
      <c r="D626" s="25" t="s">
        <v>55</v>
      </c>
      <c r="E626" s="65" t="s">
        <v>1734</v>
      </c>
      <c r="F626" s="28" t="s">
        <v>1704</v>
      </c>
      <c r="G626" s="25" t="s">
        <v>555</v>
      </c>
      <c r="H626" s="37">
        <v>39539</v>
      </c>
      <c r="I626" s="25" t="s">
        <v>556</v>
      </c>
      <c r="J626" s="38">
        <v>69663.100000000006</v>
      </c>
      <c r="K626" s="59">
        <f t="shared" si="59"/>
        <v>1999.3309700000002</v>
      </c>
      <c r="L626" s="38">
        <v>5305.05</v>
      </c>
      <c r="M626" s="38">
        <f t="shared" si="58"/>
        <v>2117.7582400000001</v>
      </c>
      <c r="N626" s="38">
        <v>0</v>
      </c>
      <c r="O626" s="38">
        <f t="shared" si="57"/>
        <v>60240.960790000005</v>
      </c>
      <c r="P626"/>
      <c r="Q626"/>
      <c r="R626"/>
      <c r="S626"/>
    </row>
    <row r="627" spans="1:19" s="16" customFormat="1" x14ac:dyDescent="0.25">
      <c r="A627" s="25">
        <v>619</v>
      </c>
      <c r="B627" s="40" t="s">
        <v>1733</v>
      </c>
      <c r="C627" s="40" t="s">
        <v>1732</v>
      </c>
      <c r="D627" s="25" t="s">
        <v>56</v>
      </c>
      <c r="E627" s="61" t="s">
        <v>1606</v>
      </c>
      <c r="F627" s="28" t="s">
        <v>1704</v>
      </c>
      <c r="G627" s="25" t="s">
        <v>555</v>
      </c>
      <c r="H627" s="37">
        <v>43770</v>
      </c>
      <c r="I627" s="25" t="s">
        <v>556</v>
      </c>
      <c r="J627" s="38">
        <v>65018.43</v>
      </c>
      <c r="K627" s="59">
        <f t="shared" si="59"/>
        <v>1866.028941</v>
      </c>
      <c r="L627" s="38">
        <v>4431.0200000000004</v>
      </c>
      <c r="M627" s="38">
        <f t="shared" si="58"/>
        <v>1976.5602719999999</v>
      </c>
      <c r="N627" s="38">
        <v>0</v>
      </c>
      <c r="O627" s="38">
        <f t="shared" si="57"/>
        <v>56744.820787000004</v>
      </c>
      <c r="P627"/>
      <c r="Q627"/>
      <c r="R627"/>
      <c r="S627"/>
    </row>
    <row r="628" spans="1:19" s="16" customFormat="1" x14ac:dyDescent="0.25">
      <c r="A628" s="25">
        <v>620</v>
      </c>
      <c r="B628" s="40" t="s">
        <v>1731</v>
      </c>
      <c r="C628" s="40" t="s">
        <v>1730</v>
      </c>
      <c r="D628" s="25" t="s">
        <v>56</v>
      </c>
      <c r="E628" s="61" t="s">
        <v>1606</v>
      </c>
      <c r="F628" s="28" t="s">
        <v>1704</v>
      </c>
      <c r="G628" s="25" t="s">
        <v>555</v>
      </c>
      <c r="H628" s="37">
        <v>45047</v>
      </c>
      <c r="I628" s="25" t="s">
        <v>556</v>
      </c>
      <c r="J628" s="38">
        <v>65018.43</v>
      </c>
      <c r="K628" s="59">
        <f t="shared" si="59"/>
        <v>1866.028941</v>
      </c>
      <c r="L628" s="38">
        <v>4431.0200000000004</v>
      </c>
      <c r="M628" s="38">
        <f t="shared" si="58"/>
        <v>1976.5602719999999</v>
      </c>
      <c r="N628" s="38">
        <v>0</v>
      </c>
      <c r="O628" s="38">
        <f t="shared" si="57"/>
        <v>56744.820787000004</v>
      </c>
      <c r="P628"/>
      <c r="Q628"/>
      <c r="R628"/>
      <c r="S628"/>
    </row>
    <row r="629" spans="1:19" s="16" customFormat="1" ht="30" x14ac:dyDescent="0.25">
      <c r="A629" s="25">
        <v>621</v>
      </c>
      <c r="B629" s="40" t="s">
        <v>1729</v>
      </c>
      <c r="C629" s="40" t="s">
        <v>1728</v>
      </c>
      <c r="D629" s="25" t="s">
        <v>55</v>
      </c>
      <c r="E629" s="65" t="s">
        <v>1727</v>
      </c>
      <c r="F629" s="28" t="s">
        <v>1704</v>
      </c>
      <c r="G629" s="25" t="s">
        <v>555</v>
      </c>
      <c r="H629" s="37">
        <v>42219</v>
      </c>
      <c r="I629" s="25" t="s">
        <v>556</v>
      </c>
      <c r="J629" s="38">
        <v>65018.43</v>
      </c>
      <c r="K629" s="59">
        <f t="shared" si="59"/>
        <v>1866.028941</v>
      </c>
      <c r="L629" s="38">
        <v>4431.0200000000004</v>
      </c>
      <c r="M629" s="38">
        <f t="shared" si="58"/>
        <v>1976.5602719999999</v>
      </c>
      <c r="N629" s="38">
        <v>0</v>
      </c>
      <c r="O629" s="38">
        <f t="shared" si="57"/>
        <v>56744.820787000004</v>
      </c>
      <c r="P629"/>
      <c r="Q629"/>
      <c r="R629"/>
      <c r="S629"/>
    </row>
    <row r="630" spans="1:19" s="16" customFormat="1" x14ac:dyDescent="0.25">
      <c r="A630" s="25">
        <v>622</v>
      </c>
      <c r="B630" s="40" t="s">
        <v>1726</v>
      </c>
      <c r="C630" s="40" t="s">
        <v>1725</v>
      </c>
      <c r="D630" s="25" t="s">
        <v>55</v>
      </c>
      <c r="E630" s="65" t="s">
        <v>1724</v>
      </c>
      <c r="F630" s="28" t="s">
        <v>1704</v>
      </c>
      <c r="G630" s="25" t="s">
        <v>555</v>
      </c>
      <c r="H630" s="37">
        <v>42439</v>
      </c>
      <c r="I630" s="25" t="s">
        <v>556</v>
      </c>
      <c r="J630" s="38">
        <v>51434.5</v>
      </c>
      <c r="K630" s="59">
        <v>2056.46</v>
      </c>
      <c r="L630" s="38">
        <v>2056.46</v>
      </c>
      <c r="M630" s="38">
        <f t="shared" si="58"/>
        <v>1563.6088</v>
      </c>
      <c r="N630" s="38">
        <v>6535.96</v>
      </c>
      <c r="O630" s="38">
        <f t="shared" si="57"/>
        <v>39222.011200000001</v>
      </c>
      <c r="P630"/>
      <c r="Q630"/>
      <c r="R630"/>
      <c r="S630"/>
    </row>
    <row r="631" spans="1:19" s="16" customFormat="1" x14ac:dyDescent="0.25">
      <c r="A631" s="25">
        <v>623</v>
      </c>
      <c r="B631" s="40" t="s">
        <v>1723</v>
      </c>
      <c r="C631" s="40" t="s">
        <v>1722</v>
      </c>
      <c r="D631" s="25" t="s">
        <v>56</v>
      </c>
      <c r="E631" s="28" t="s">
        <v>1721</v>
      </c>
      <c r="F631" s="28" t="s">
        <v>1704</v>
      </c>
      <c r="G631" s="25" t="s">
        <v>555</v>
      </c>
      <c r="H631" s="37">
        <v>43283</v>
      </c>
      <c r="I631" s="25" t="s">
        <v>556</v>
      </c>
      <c r="J631" s="38">
        <v>69663.100000000006</v>
      </c>
      <c r="K631" s="59">
        <f>+J631*2.87%</f>
        <v>1999.3309700000002</v>
      </c>
      <c r="L631" s="38">
        <v>5305.05</v>
      </c>
      <c r="M631" s="38">
        <f t="shared" si="58"/>
        <v>2117.7582400000001</v>
      </c>
      <c r="N631" s="38">
        <v>0</v>
      </c>
      <c r="O631" s="38">
        <f t="shared" si="57"/>
        <v>60240.960790000005</v>
      </c>
      <c r="P631"/>
      <c r="Q631"/>
      <c r="R631"/>
      <c r="S631"/>
    </row>
    <row r="632" spans="1:19" s="16" customFormat="1" x14ac:dyDescent="0.25">
      <c r="A632" s="25">
        <v>624</v>
      </c>
      <c r="B632" s="40" t="s">
        <v>1720</v>
      </c>
      <c r="C632" s="40" t="s">
        <v>1719</v>
      </c>
      <c r="D632" s="25" t="s">
        <v>56</v>
      </c>
      <c r="E632" s="28" t="s">
        <v>1718</v>
      </c>
      <c r="F632" s="28" t="s">
        <v>1704</v>
      </c>
      <c r="G632" s="25" t="s">
        <v>555</v>
      </c>
      <c r="H632" s="37">
        <v>43283</v>
      </c>
      <c r="I632" s="25" t="s">
        <v>556</v>
      </c>
      <c r="J632" s="38">
        <v>69663.100000000006</v>
      </c>
      <c r="K632" s="59">
        <f>+J632*2.87%</f>
        <v>1999.3309700000002</v>
      </c>
      <c r="L632" s="38">
        <v>5305.05</v>
      </c>
      <c r="M632" s="38">
        <f t="shared" si="58"/>
        <v>2117.7582400000001</v>
      </c>
      <c r="N632" s="38">
        <v>0</v>
      </c>
      <c r="O632" s="38">
        <f t="shared" si="57"/>
        <v>60240.960790000005</v>
      </c>
      <c r="P632"/>
      <c r="Q632"/>
      <c r="R632"/>
      <c r="S632"/>
    </row>
    <row r="633" spans="1:19" s="16" customFormat="1" ht="30" x14ac:dyDescent="0.25">
      <c r="A633" s="25">
        <v>625</v>
      </c>
      <c r="B633" s="40" t="s">
        <v>1717</v>
      </c>
      <c r="C633" s="40" t="s">
        <v>1716</v>
      </c>
      <c r="D633" s="25" t="s">
        <v>55</v>
      </c>
      <c r="E633" s="34" t="s">
        <v>1715</v>
      </c>
      <c r="F633" s="28" t="s">
        <v>1704</v>
      </c>
      <c r="G633" s="25" t="s">
        <v>555</v>
      </c>
      <c r="H633" s="37">
        <v>43525</v>
      </c>
      <c r="I633" s="25" t="s">
        <v>556</v>
      </c>
      <c r="J633" s="38">
        <v>69662.63</v>
      </c>
      <c r="K633" s="59">
        <f>+J633*2.87%</f>
        <v>1999.317481</v>
      </c>
      <c r="L633" s="38">
        <v>5304.96</v>
      </c>
      <c r="M633" s="38">
        <f t="shared" si="58"/>
        <v>2117.7439520000003</v>
      </c>
      <c r="N633" s="38">
        <v>0</v>
      </c>
      <c r="O633" s="38">
        <f t="shared" si="57"/>
        <v>60240.608567000003</v>
      </c>
      <c r="P633"/>
      <c r="Q633"/>
      <c r="R633"/>
      <c r="S633"/>
    </row>
    <row r="634" spans="1:19" x14ac:dyDescent="0.25">
      <c r="J634" s="70">
        <f>SUM(J9:J633)</f>
        <v>24895400.092000008</v>
      </c>
      <c r="N634"/>
    </row>
    <row r="635" spans="1:19" x14ac:dyDescent="0.25">
      <c r="J635" s="15"/>
      <c r="N635"/>
    </row>
    <row r="636" spans="1:19" x14ac:dyDescent="0.25">
      <c r="J636" s="70"/>
      <c r="N636"/>
    </row>
    <row r="637" spans="1:19" x14ac:dyDescent="0.25">
      <c r="N637"/>
    </row>
    <row r="638" spans="1:19" x14ac:dyDescent="0.25">
      <c r="N638"/>
    </row>
    <row r="639" spans="1:19" x14ac:dyDescent="0.25">
      <c r="N639"/>
    </row>
    <row r="640" spans="1:19" x14ac:dyDescent="0.25">
      <c r="N640"/>
    </row>
    <row r="641" spans="14:14" x14ac:dyDescent="0.25">
      <c r="N641"/>
    </row>
    <row r="642" spans="14:14" x14ac:dyDescent="0.25">
      <c r="N642"/>
    </row>
    <row r="643" spans="14:14" x14ac:dyDescent="0.25">
      <c r="N643"/>
    </row>
    <row r="644" spans="14:14" x14ac:dyDescent="0.25">
      <c r="N644"/>
    </row>
    <row r="645" spans="14:14" x14ac:dyDescent="0.25">
      <c r="N645"/>
    </row>
    <row r="646" spans="14:14" x14ac:dyDescent="0.25">
      <c r="N646"/>
    </row>
    <row r="647" spans="14:14" x14ac:dyDescent="0.25">
      <c r="N647"/>
    </row>
    <row r="648" spans="14:14" x14ac:dyDescent="0.25">
      <c r="N648"/>
    </row>
    <row r="649" spans="14:14" x14ac:dyDescent="0.25">
      <c r="N649"/>
    </row>
    <row r="650" spans="14:14" x14ac:dyDescent="0.25">
      <c r="N650"/>
    </row>
    <row r="651" spans="14:14" x14ac:dyDescent="0.25">
      <c r="N651"/>
    </row>
    <row r="652" spans="14:14" x14ac:dyDescent="0.25">
      <c r="N652"/>
    </row>
    <row r="653" spans="14:14" x14ac:dyDescent="0.25">
      <c r="N653"/>
    </row>
    <row r="654" spans="14:14" x14ac:dyDescent="0.25">
      <c r="N654"/>
    </row>
    <row r="655" spans="14:14" x14ac:dyDescent="0.25">
      <c r="N655"/>
    </row>
    <row r="656" spans="14:14" x14ac:dyDescent="0.25">
      <c r="N656"/>
    </row>
    <row r="657" spans="14:14" x14ac:dyDescent="0.25">
      <c r="N657"/>
    </row>
    <row r="658" spans="14:14" x14ac:dyDescent="0.25">
      <c r="N658"/>
    </row>
    <row r="659" spans="14:14" x14ac:dyDescent="0.25">
      <c r="N659"/>
    </row>
    <row r="660" spans="14:14" x14ac:dyDescent="0.25">
      <c r="N660"/>
    </row>
    <row r="661" spans="14:14" x14ac:dyDescent="0.25">
      <c r="N661"/>
    </row>
    <row r="662" spans="14:14" x14ac:dyDescent="0.25">
      <c r="N662"/>
    </row>
    <row r="663" spans="14:14" x14ac:dyDescent="0.25">
      <c r="N663"/>
    </row>
    <row r="664" spans="14:14" x14ac:dyDescent="0.25">
      <c r="N664"/>
    </row>
    <row r="665" spans="14:14" x14ac:dyDescent="0.25">
      <c r="N665"/>
    </row>
    <row r="666" spans="14:14" x14ac:dyDescent="0.25">
      <c r="N666"/>
    </row>
    <row r="667" spans="14:14" x14ac:dyDescent="0.25">
      <c r="N667"/>
    </row>
    <row r="668" spans="14:14" x14ac:dyDescent="0.25">
      <c r="N668"/>
    </row>
    <row r="669" spans="14:14" x14ac:dyDescent="0.25">
      <c r="N669"/>
    </row>
    <row r="670" spans="14:14" x14ac:dyDescent="0.25">
      <c r="N670"/>
    </row>
    <row r="671" spans="14:14" x14ac:dyDescent="0.25">
      <c r="N671"/>
    </row>
    <row r="672" spans="14:14" x14ac:dyDescent="0.25">
      <c r="N672"/>
    </row>
    <row r="673" spans="14:14" x14ac:dyDescent="0.25">
      <c r="N673"/>
    </row>
    <row r="674" spans="14:14" x14ac:dyDescent="0.25">
      <c r="N674"/>
    </row>
    <row r="675" spans="14:14" x14ac:dyDescent="0.25">
      <c r="N675"/>
    </row>
    <row r="676" spans="14:14" x14ac:dyDescent="0.25">
      <c r="N676"/>
    </row>
    <row r="677" spans="14:14" x14ac:dyDescent="0.25">
      <c r="N677"/>
    </row>
    <row r="678" spans="14:14" x14ac:dyDescent="0.25">
      <c r="N678"/>
    </row>
    <row r="679" spans="14:14" x14ac:dyDescent="0.25">
      <c r="N679"/>
    </row>
    <row r="680" spans="14:14" x14ac:dyDescent="0.25">
      <c r="N680"/>
    </row>
    <row r="681" spans="14:14" x14ac:dyDescent="0.25">
      <c r="N681"/>
    </row>
    <row r="682" spans="14:14" x14ac:dyDescent="0.25">
      <c r="N682"/>
    </row>
    <row r="683" spans="14:14" x14ac:dyDescent="0.25">
      <c r="N683"/>
    </row>
    <row r="684" spans="14:14" x14ac:dyDescent="0.25">
      <c r="N684"/>
    </row>
    <row r="685" spans="14:14" x14ac:dyDescent="0.25">
      <c r="N685"/>
    </row>
    <row r="686" spans="14:14" x14ac:dyDescent="0.25">
      <c r="N686"/>
    </row>
    <row r="687" spans="14:14" x14ac:dyDescent="0.25">
      <c r="N687"/>
    </row>
    <row r="688" spans="14:14" x14ac:dyDescent="0.25">
      <c r="N688"/>
    </row>
    <row r="689" spans="14:14" x14ac:dyDescent="0.25">
      <c r="N689"/>
    </row>
    <row r="690" spans="14:14" x14ac:dyDescent="0.25">
      <c r="N690"/>
    </row>
    <row r="691" spans="14:14" x14ac:dyDescent="0.25">
      <c r="N691"/>
    </row>
    <row r="692" spans="14:14" x14ac:dyDescent="0.25">
      <c r="N692"/>
    </row>
    <row r="693" spans="14:14" x14ac:dyDescent="0.25">
      <c r="N693"/>
    </row>
    <row r="694" spans="14:14" x14ac:dyDescent="0.25">
      <c r="N694"/>
    </row>
    <row r="695" spans="14:14" x14ac:dyDescent="0.25">
      <c r="N695"/>
    </row>
    <row r="696" spans="14:14" x14ac:dyDescent="0.25">
      <c r="N696"/>
    </row>
    <row r="697" spans="14:14" x14ac:dyDescent="0.25">
      <c r="N697"/>
    </row>
    <row r="698" spans="14:14" x14ac:dyDescent="0.25">
      <c r="N698"/>
    </row>
    <row r="699" spans="14:14" x14ac:dyDescent="0.25">
      <c r="N699"/>
    </row>
    <row r="700" spans="14:14" x14ac:dyDescent="0.25">
      <c r="N700"/>
    </row>
    <row r="701" spans="14:14" x14ac:dyDescent="0.25">
      <c r="N701"/>
    </row>
    <row r="702" spans="14:14" x14ac:dyDescent="0.25">
      <c r="N702"/>
    </row>
    <row r="703" spans="14:14" x14ac:dyDescent="0.25">
      <c r="N703"/>
    </row>
    <row r="704" spans="14:14" x14ac:dyDescent="0.25">
      <c r="N704"/>
    </row>
    <row r="705" spans="14:14" x14ac:dyDescent="0.25">
      <c r="N705"/>
    </row>
    <row r="706" spans="14:14" x14ac:dyDescent="0.25">
      <c r="N706"/>
    </row>
    <row r="707" spans="14:14" x14ac:dyDescent="0.25">
      <c r="N707"/>
    </row>
    <row r="708" spans="14:14" x14ac:dyDescent="0.25">
      <c r="N708"/>
    </row>
    <row r="709" spans="14:14" x14ac:dyDescent="0.25">
      <c r="N709"/>
    </row>
    <row r="710" spans="14:14" x14ac:dyDescent="0.25">
      <c r="N710"/>
    </row>
    <row r="711" spans="14:14" x14ac:dyDescent="0.25">
      <c r="N711"/>
    </row>
    <row r="712" spans="14:14" x14ac:dyDescent="0.25">
      <c r="N712"/>
    </row>
    <row r="713" spans="14:14" x14ac:dyDescent="0.25">
      <c r="N713"/>
    </row>
    <row r="714" spans="14:14" x14ac:dyDescent="0.25">
      <c r="N714"/>
    </row>
    <row r="715" spans="14:14" x14ac:dyDescent="0.25">
      <c r="N715"/>
    </row>
    <row r="716" spans="14:14" x14ac:dyDescent="0.25">
      <c r="N716"/>
    </row>
    <row r="717" spans="14:14" x14ac:dyDescent="0.25">
      <c r="N717"/>
    </row>
    <row r="718" spans="14:14" x14ac:dyDescent="0.25">
      <c r="N718"/>
    </row>
    <row r="719" spans="14:14" x14ac:dyDescent="0.25">
      <c r="N719"/>
    </row>
    <row r="720" spans="14:14" x14ac:dyDescent="0.25">
      <c r="N720"/>
    </row>
    <row r="721" spans="14:14" x14ac:dyDescent="0.25">
      <c r="N721"/>
    </row>
    <row r="722" spans="14:14" x14ac:dyDescent="0.25">
      <c r="N722"/>
    </row>
    <row r="723" spans="14:14" x14ac:dyDescent="0.25">
      <c r="N723"/>
    </row>
    <row r="724" spans="14:14" x14ac:dyDescent="0.25">
      <c r="N724"/>
    </row>
    <row r="725" spans="14:14" x14ac:dyDescent="0.25">
      <c r="N725"/>
    </row>
    <row r="726" spans="14:14" x14ac:dyDescent="0.25">
      <c r="N726"/>
    </row>
    <row r="727" spans="14:14" x14ac:dyDescent="0.25">
      <c r="N727"/>
    </row>
    <row r="728" spans="14:14" x14ac:dyDescent="0.25">
      <c r="N728"/>
    </row>
    <row r="729" spans="14:14" x14ac:dyDescent="0.25">
      <c r="N729"/>
    </row>
    <row r="730" spans="14:14" x14ac:dyDescent="0.25">
      <c r="N730"/>
    </row>
    <row r="731" spans="14:14" x14ac:dyDescent="0.25">
      <c r="N731"/>
    </row>
    <row r="732" spans="14:14" x14ac:dyDescent="0.25">
      <c r="N732"/>
    </row>
    <row r="733" spans="14:14" x14ac:dyDescent="0.25">
      <c r="N733"/>
    </row>
    <row r="734" spans="14:14" x14ac:dyDescent="0.25">
      <c r="N734"/>
    </row>
    <row r="735" spans="14:14" x14ac:dyDescent="0.25">
      <c r="N735"/>
    </row>
    <row r="736" spans="14:14" x14ac:dyDescent="0.25">
      <c r="N736"/>
    </row>
    <row r="737" spans="14:14" x14ac:dyDescent="0.25">
      <c r="N737"/>
    </row>
    <row r="738" spans="14:14" x14ac:dyDescent="0.25">
      <c r="N738"/>
    </row>
    <row r="739" spans="14:14" x14ac:dyDescent="0.25">
      <c r="N739"/>
    </row>
    <row r="740" spans="14:14" x14ac:dyDescent="0.25">
      <c r="N740"/>
    </row>
    <row r="741" spans="14:14" x14ac:dyDescent="0.25">
      <c r="N741"/>
    </row>
    <row r="742" spans="14:14" x14ac:dyDescent="0.25">
      <c r="N742"/>
    </row>
    <row r="743" spans="14:14" x14ac:dyDescent="0.25">
      <c r="N743"/>
    </row>
    <row r="744" spans="14:14" x14ac:dyDescent="0.25">
      <c r="N744"/>
    </row>
    <row r="745" spans="14:14" x14ac:dyDescent="0.25">
      <c r="N745"/>
    </row>
    <row r="746" spans="14:14" x14ac:dyDescent="0.25">
      <c r="N746"/>
    </row>
    <row r="747" spans="14:14" x14ac:dyDescent="0.25">
      <c r="N747"/>
    </row>
    <row r="748" spans="14:14" x14ac:dyDescent="0.25">
      <c r="N748"/>
    </row>
    <row r="749" spans="14:14" x14ac:dyDescent="0.25">
      <c r="N749"/>
    </row>
    <row r="750" spans="14:14" x14ac:dyDescent="0.25">
      <c r="N750"/>
    </row>
    <row r="751" spans="14:14" x14ac:dyDescent="0.25">
      <c r="N751"/>
    </row>
    <row r="752" spans="14:14" x14ac:dyDescent="0.25">
      <c r="N752"/>
    </row>
    <row r="753" spans="14:14" x14ac:dyDescent="0.25">
      <c r="N753"/>
    </row>
    <row r="754" spans="14:14" x14ac:dyDescent="0.25">
      <c r="N754"/>
    </row>
    <row r="755" spans="14:14" x14ac:dyDescent="0.25">
      <c r="N755"/>
    </row>
    <row r="756" spans="14:14" x14ac:dyDescent="0.25">
      <c r="N756"/>
    </row>
    <row r="757" spans="14:14" x14ac:dyDescent="0.25">
      <c r="N757"/>
    </row>
    <row r="758" spans="14:14" x14ac:dyDescent="0.25">
      <c r="N758"/>
    </row>
    <row r="759" spans="14:14" x14ac:dyDescent="0.25">
      <c r="N759"/>
    </row>
    <row r="760" spans="14:14" x14ac:dyDescent="0.25">
      <c r="N760"/>
    </row>
    <row r="761" spans="14:14" x14ac:dyDescent="0.25">
      <c r="N761"/>
    </row>
    <row r="762" spans="14:14" x14ac:dyDescent="0.25">
      <c r="N762"/>
    </row>
    <row r="763" spans="14:14" x14ac:dyDescent="0.25">
      <c r="N763"/>
    </row>
    <row r="764" spans="14:14" x14ac:dyDescent="0.25">
      <c r="N764"/>
    </row>
    <row r="765" spans="14:14" x14ac:dyDescent="0.25">
      <c r="N765"/>
    </row>
    <row r="766" spans="14:14" x14ac:dyDescent="0.25">
      <c r="N766"/>
    </row>
    <row r="767" spans="14:14" x14ac:dyDescent="0.25">
      <c r="N767"/>
    </row>
    <row r="768" spans="14:14" x14ac:dyDescent="0.25">
      <c r="N768"/>
    </row>
    <row r="769" spans="14:14" x14ac:dyDescent="0.25">
      <c r="N769"/>
    </row>
    <row r="770" spans="14:14" x14ac:dyDescent="0.25">
      <c r="N770"/>
    </row>
    <row r="771" spans="14:14" x14ac:dyDescent="0.25">
      <c r="N771"/>
    </row>
    <row r="772" spans="14:14" x14ac:dyDescent="0.25">
      <c r="N772"/>
    </row>
    <row r="773" spans="14:14" x14ac:dyDescent="0.25">
      <c r="N773"/>
    </row>
    <row r="774" spans="14:14" x14ac:dyDescent="0.25">
      <c r="N774"/>
    </row>
    <row r="775" spans="14:14" x14ac:dyDescent="0.25">
      <c r="N775"/>
    </row>
    <row r="776" spans="14:14" x14ac:dyDescent="0.25">
      <c r="N776"/>
    </row>
    <row r="777" spans="14:14" x14ac:dyDescent="0.25">
      <c r="N777"/>
    </row>
    <row r="778" spans="14:14" x14ac:dyDescent="0.25">
      <c r="N778"/>
    </row>
    <row r="779" spans="14:14" x14ac:dyDescent="0.25">
      <c r="N779"/>
    </row>
    <row r="780" spans="14:14" x14ac:dyDescent="0.25">
      <c r="N780"/>
    </row>
    <row r="781" spans="14:14" x14ac:dyDescent="0.25">
      <c r="N781"/>
    </row>
    <row r="782" spans="14:14" x14ac:dyDescent="0.25">
      <c r="N782"/>
    </row>
    <row r="783" spans="14:14" x14ac:dyDescent="0.25">
      <c r="N783"/>
    </row>
    <row r="784" spans="14:14" x14ac:dyDescent="0.25">
      <c r="N784"/>
    </row>
    <row r="785" spans="14:14" x14ac:dyDescent="0.25">
      <c r="N785"/>
    </row>
    <row r="786" spans="14:14" x14ac:dyDescent="0.25">
      <c r="N786"/>
    </row>
    <row r="787" spans="14:14" x14ac:dyDescent="0.25">
      <c r="N787"/>
    </row>
    <row r="788" spans="14:14" x14ac:dyDescent="0.25">
      <c r="N788"/>
    </row>
    <row r="789" spans="14:14" x14ac:dyDescent="0.25">
      <c r="N789"/>
    </row>
    <row r="790" spans="14:14" x14ac:dyDescent="0.25">
      <c r="N790"/>
    </row>
    <row r="791" spans="14:14" x14ac:dyDescent="0.25">
      <c r="N791"/>
    </row>
    <row r="792" spans="14:14" x14ac:dyDescent="0.25">
      <c r="N792"/>
    </row>
    <row r="793" spans="14:14" x14ac:dyDescent="0.25">
      <c r="N793"/>
    </row>
    <row r="794" spans="14:14" x14ac:dyDescent="0.25">
      <c r="N794"/>
    </row>
    <row r="795" spans="14:14" x14ac:dyDescent="0.25">
      <c r="N795"/>
    </row>
    <row r="796" spans="14:14" x14ac:dyDescent="0.25">
      <c r="N796"/>
    </row>
    <row r="797" spans="14:14" x14ac:dyDescent="0.25">
      <c r="N797"/>
    </row>
    <row r="798" spans="14:14" x14ac:dyDescent="0.25">
      <c r="N798"/>
    </row>
    <row r="799" spans="14:14" x14ac:dyDescent="0.25">
      <c r="N799"/>
    </row>
    <row r="800" spans="14:14" x14ac:dyDescent="0.25">
      <c r="N800"/>
    </row>
    <row r="801" spans="14:14" x14ac:dyDescent="0.25">
      <c r="N801"/>
    </row>
    <row r="802" spans="14:14" x14ac:dyDescent="0.25">
      <c r="N802"/>
    </row>
    <row r="803" spans="14:14" x14ac:dyDescent="0.25">
      <c r="N803"/>
    </row>
    <row r="804" spans="14:14" x14ac:dyDescent="0.25">
      <c r="N804"/>
    </row>
    <row r="805" spans="14:14" x14ac:dyDescent="0.25">
      <c r="N805"/>
    </row>
    <row r="806" spans="14:14" x14ac:dyDescent="0.25">
      <c r="N806"/>
    </row>
    <row r="807" spans="14:14" x14ac:dyDescent="0.25">
      <c r="N807"/>
    </row>
    <row r="808" spans="14:14" x14ac:dyDescent="0.25">
      <c r="N808"/>
    </row>
    <row r="809" spans="14:14" x14ac:dyDescent="0.25">
      <c r="N809"/>
    </row>
    <row r="810" spans="14:14" x14ac:dyDescent="0.25">
      <c r="N810"/>
    </row>
    <row r="811" spans="14:14" x14ac:dyDescent="0.25">
      <c r="N811"/>
    </row>
    <row r="812" spans="14:14" x14ac:dyDescent="0.25">
      <c r="N812"/>
    </row>
    <row r="813" spans="14:14" x14ac:dyDescent="0.25">
      <c r="N813"/>
    </row>
    <row r="814" spans="14:14" x14ac:dyDescent="0.25">
      <c r="N814"/>
    </row>
    <row r="815" spans="14:14" x14ac:dyDescent="0.25">
      <c r="N815"/>
    </row>
    <row r="816" spans="14:14" x14ac:dyDescent="0.25">
      <c r="N816"/>
    </row>
    <row r="817" spans="14:14" x14ac:dyDescent="0.25">
      <c r="N817"/>
    </row>
    <row r="818" spans="14:14" x14ac:dyDescent="0.25">
      <c r="N818"/>
    </row>
    <row r="819" spans="14:14" x14ac:dyDescent="0.25">
      <c r="N819"/>
    </row>
    <row r="820" spans="14:14" x14ac:dyDescent="0.25">
      <c r="N820"/>
    </row>
    <row r="821" spans="14:14" x14ac:dyDescent="0.25">
      <c r="N821"/>
    </row>
    <row r="822" spans="14:14" x14ac:dyDescent="0.25">
      <c r="N822"/>
    </row>
    <row r="823" spans="14:14" x14ac:dyDescent="0.25">
      <c r="N823"/>
    </row>
    <row r="824" spans="14:14" x14ac:dyDescent="0.25">
      <c r="N824"/>
    </row>
    <row r="825" spans="14:14" x14ac:dyDescent="0.25">
      <c r="N825"/>
    </row>
    <row r="826" spans="14:14" x14ac:dyDescent="0.25">
      <c r="N826"/>
    </row>
    <row r="827" spans="14:14" x14ac:dyDescent="0.25">
      <c r="N827"/>
    </row>
    <row r="828" spans="14:14" x14ac:dyDescent="0.25">
      <c r="N828"/>
    </row>
    <row r="829" spans="14:14" x14ac:dyDescent="0.25">
      <c r="N829"/>
    </row>
    <row r="830" spans="14:14" x14ac:dyDescent="0.25">
      <c r="N830"/>
    </row>
    <row r="831" spans="14:14" x14ac:dyDescent="0.25">
      <c r="N831"/>
    </row>
    <row r="832" spans="14:14" x14ac:dyDescent="0.25">
      <c r="N832"/>
    </row>
    <row r="833" spans="14:14" x14ac:dyDescent="0.25">
      <c r="N833"/>
    </row>
    <row r="834" spans="14:14" x14ac:dyDescent="0.25">
      <c r="N834"/>
    </row>
    <row r="835" spans="14:14" x14ac:dyDescent="0.25">
      <c r="N835"/>
    </row>
    <row r="836" spans="14:14" x14ac:dyDescent="0.25">
      <c r="N836"/>
    </row>
    <row r="837" spans="14:14" x14ac:dyDescent="0.25">
      <c r="N837"/>
    </row>
    <row r="838" spans="14:14" x14ac:dyDescent="0.25">
      <c r="N838"/>
    </row>
    <row r="839" spans="14:14" x14ac:dyDescent="0.25">
      <c r="N839"/>
    </row>
    <row r="840" spans="14:14" x14ac:dyDescent="0.25">
      <c r="N840"/>
    </row>
    <row r="841" spans="14:14" x14ac:dyDescent="0.25">
      <c r="N841"/>
    </row>
    <row r="842" spans="14:14" x14ac:dyDescent="0.25">
      <c r="N842"/>
    </row>
    <row r="843" spans="14:14" x14ac:dyDescent="0.25">
      <c r="N843"/>
    </row>
    <row r="844" spans="14:14" x14ac:dyDescent="0.25">
      <c r="N844"/>
    </row>
    <row r="845" spans="14:14" x14ac:dyDescent="0.25">
      <c r="N845"/>
    </row>
    <row r="846" spans="14:14" x14ac:dyDescent="0.25">
      <c r="N846"/>
    </row>
    <row r="847" spans="14:14" x14ac:dyDescent="0.25">
      <c r="N847"/>
    </row>
    <row r="848" spans="14:14" x14ac:dyDescent="0.25">
      <c r="N848"/>
    </row>
    <row r="849" spans="14:14" x14ac:dyDescent="0.25">
      <c r="N849"/>
    </row>
    <row r="850" spans="14:14" x14ac:dyDescent="0.25">
      <c r="N850"/>
    </row>
    <row r="851" spans="14:14" x14ac:dyDescent="0.25">
      <c r="N851"/>
    </row>
    <row r="852" spans="14:14" x14ac:dyDescent="0.25">
      <c r="N852"/>
    </row>
    <row r="853" spans="14:14" x14ac:dyDescent="0.25">
      <c r="N853"/>
    </row>
    <row r="854" spans="14:14" x14ac:dyDescent="0.25">
      <c r="N854"/>
    </row>
    <row r="855" spans="14:14" x14ac:dyDescent="0.25">
      <c r="N855"/>
    </row>
    <row r="856" spans="14:14" x14ac:dyDescent="0.25">
      <c r="N856"/>
    </row>
    <row r="857" spans="14:14" x14ac:dyDescent="0.25">
      <c r="N857"/>
    </row>
    <row r="858" spans="14:14" x14ac:dyDescent="0.25">
      <c r="N858"/>
    </row>
    <row r="859" spans="14:14" x14ac:dyDescent="0.25">
      <c r="N859"/>
    </row>
    <row r="860" spans="14:14" x14ac:dyDescent="0.25">
      <c r="N860"/>
    </row>
    <row r="861" spans="14:14" x14ac:dyDescent="0.25">
      <c r="N861"/>
    </row>
    <row r="862" spans="14:14" x14ac:dyDescent="0.25">
      <c r="N862"/>
    </row>
    <row r="863" spans="14:14" x14ac:dyDescent="0.25">
      <c r="N863"/>
    </row>
    <row r="864" spans="14:14" x14ac:dyDescent="0.25">
      <c r="N864"/>
    </row>
    <row r="865" spans="14:14" x14ac:dyDescent="0.25">
      <c r="N865"/>
    </row>
    <row r="866" spans="14:14" x14ac:dyDescent="0.25">
      <c r="N866"/>
    </row>
    <row r="867" spans="14:14" x14ac:dyDescent="0.25">
      <c r="N867"/>
    </row>
    <row r="868" spans="14:14" x14ac:dyDescent="0.25">
      <c r="N868"/>
    </row>
    <row r="869" spans="14:14" x14ac:dyDescent="0.25">
      <c r="N869"/>
    </row>
    <row r="870" spans="14:14" x14ac:dyDescent="0.25">
      <c r="N870"/>
    </row>
    <row r="871" spans="14:14" x14ac:dyDescent="0.25">
      <c r="N871"/>
    </row>
    <row r="872" spans="14:14" x14ac:dyDescent="0.25">
      <c r="N872"/>
    </row>
    <row r="873" spans="14:14" x14ac:dyDescent="0.25">
      <c r="N873"/>
    </row>
    <row r="874" spans="14:14" x14ac:dyDescent="0.25">
      <c r="N874"/>
    </row>
    <row r="875" spans="14:14" x14ac:dyDescent="0.25">
      <c r="N875"/>
    </row>
    <row r="876" spans="14:14" x14ac:dyDescent="0.25">
      <c r="N876"/>
    </row>
    <row r="877" spans="14:14" x14ac:dyDescent="0.25">
      <c r="N877"/>
    </row>
    <row r="878" spans="14:14" x14ac:dyDescent="0.25">
      <c r="N878"/>
    </row>
    <row r="879" spans="14:14" x14ac:dyDescent="0.25">
      <c r="N879"/>
    </row>
    <row r="880" spans="14:14" x14ac:dyDescent="0.25">
      <c r="N880"/>
    </row>
    <row r="881" spans="14:14" x14ac:dyDescent="0.25">
      <c r="N881"/>
    </row>
    <row r="882" spans="14:14" x14ac:dyDescent="0.25">
      <c r="N882"/>
    </row>
    <row r="883" spans="14:14" x14ac:dyDescent="0.25">
      <c r="N883"/>
    </row>
    <row r="884" spans="14:14" x14ac:dyDescent="0.25">
      <c r="N884"/>
    </row>
    <row r="885" spans="14:14" x14ac:dyDescent="0.25">
      <c r="N885"/>
    </row>
    <row r="886" spans="14:14" x14ac:dyDescent="0.25">
      <c r="N886"/>
    </row>
    <row r="887" spans="14:14" x14ac:dyDescent="0.25">
      <c r="N887"/>
    </row>
    <row r="888" spans="14:14" x14ac:dyDescent="0.25">
      <c r="N888"/>
    </row>
    <row r="889" spans="14:14" x14ac:dyDescent="0.25">
      <c r="N889"/>
    </row>
    <row r="890" spans="14:14" x14ac:dyDescent="0.25">
      <c r="N890"/>
    </row>
    <row r="891" spans="14:14" x14ac:dyDescent="0.25">
      <c r="N891"/>
    </row>
    <row r="892" spans="14:14" x14ac:dyDescent="0.25">
      <c r="N892"/>
    </row>
    <row r="893" spans="14:14" x14ac:dyDescent="0.25">
      <c r="N893"/>
    </row>
    <row r="894" spans="14:14" x14ac:dyDescent="0.25">
      <c r="N894"/>
    </row>
    <row r="895" spans="14:14" x14ac:dyDescent="0.25">
      <c r="N895"/>
    </row>
    <row r="896" spans="14:14" x14ac:dyDescent="0.25">
      <c r="N896"/>
    </row>
    <row r="897" spans="14:14" x14ac:dyDescent="0.25">
      <c r="N897"/>
    </row>
    <row r="898" spans="14:14" x14ac:dyDescent="0.25">
      <c r="N898"/>
    </row>
    <row r="899" spans="14:14" x14ac:dyDescent="0.25">
      <c r="N899"/>
    </row>
    <row r="900" spans="14:14" x14ac:dyDescent="0.25">
      <c r="N900"/>
    </row>
    <row r="901" spans="14:14" x14ac:dyDescent="0.25">
      <c r="N901"/>
    </row>
    <row r="902" spans="14:14" x14ac:dyDescent="0.25">
      <c r="N902"/>
    </row>
    <row r="903" spans="14:14" x14ac:dyDescent="0.25">
      <c r="N903"/>
    </row>
    <row r="904" spans="14:14" x14ac:dyDescent="0.25">
      <c r="N904"/>
    </row>
    <row r="905" spans="14:14" x14ac:dyDescent="0.25">
      <c r="N905"/>
    </row>
    <row r="906" spans="14:14" x14ac:dyDescent="0.25">
      <c r="N906"/>
    </row>
    <row r="907" spans="14:14" x14ac:dyDescent="0.25">
      <c r="N907"/>
    </row>
    <row r="908" spans="14:14" x14ac:dyDescent="0.25">
      <c r="N908"/>
    </row>
    <row r="909" spans="14:14" x14ac:dyDescent="0.25">
      <c r="N909"/>
    </row>
    <row r="910" spans="14:14" x14ac:dyDescent="0.25">
      <c r="N910"/>
    </row>
    <row r="911" spans="14:14" x14ac:dyDescent="0.25">
      <c r="N911"/>
    </row>
    <row r="912" spans="14:14" x14ac:dyDescent="0.25">
      <c r="N912"/>
    </row>
    <row r="913" spans="14:14" x14ac:dyDescent="0.25">
      <c r="N913"/>
    </row>
    <row r="914" spans="14:14" x14ac:dyDescent="0.25">
      <c r="N914"/>
    </row>
    <row r="915" spans="14:14" x14ac:dyDescent="0.25">
      <c r="N915"/>
    </row>
    <row r="916" spans="14:14" x14ac:dyDescent="0.25">
      <c r="N916"/>
    </row>
    <row r="917" spans="14:14" x14ac:dyDescent="0.25">
      <c r="N917"/>
    </row>
    <row r="918" spans="14:14" x14ac:dyDescent="0.25">
      <c r="N918"/>
    </row>
    <row r="919" spans="14:14" x14ac:dyDescent="0.25">
      <c r="N919"/>
    </row>
    <row r="920" spans="14:14" x14ac:dyDescent="0.25">
      <c r="N920"/>
    </row>
    <row r="921" spans="14:14" x14ac:dyDescent="0.25">
      <c r="N921"/>
    </row>
    <row r="922" spans="14:14" x14ac:dyDescent="0.25">
      <c r="N922"/>
    </row>
    <row r="923" spans="14:14" x14ac:dyDescent="0.25">
      <c r="N923"/>
    </row>
    <row r="924" spans="14:14" x14ac:dyDescent="0.25">
      <c r="N924"/>
    </row>
    <row r="925" spans="14:14" x14ac:dyDescent="0.25">
      <c r="N925"/>
    </row>
    <row r="926" spans="14:14" x14ac:dyDescent="0.25">
      <c r="N926"/>
    </row>
    <row r="927" spans="14:14" x14ac:dyDescent="0.25">
      <c r="N927"/>
    </row>
    <row r="928" spans="14:14" x14ac:dyDescent="0.25">
      <c r="N928"/>
    </row>
    <row r="929" spans="14:14" x14ac:dyDescent="0.25">
      <c r="N929"/>
    </row>
    <row r="930" spans="14:14" x14ac:dyDescent="0.25">
      <c r="N930"/>
    </row>
    <row r="931" spans="14:14" x14ac:dyDescent="0.25">
      <c r="N931"/>
    </row>
    <row r="932" spans="14:14" x14ac:dyDescent="0.25">
      <c r="N932"/>
    </row>
    <row r="933" spans="14:14" x14ac:dyDescent="0.25">
      <c r="N933"/>
    </row>
    <row r="934" spans="14:14" x14ac:dyDescent="0.25">
      <c r="N934"/>
    </row>
    <row r="935" spans="14:14" x14ac:dyDescent="0.25">
      <c r="N935"/>
    </row>
    <row r="936" spans="14:14" x14ac:dyDescent="0.25">
      <c r="N936"/>
    </row>
    <row r="937" spans="14:14" x14ac:dyDescent="0.25">
      <c r="N937"/>
    </row>
    <row r="938" spans="14:14" x14ac:dyDescent="0.25">
      <c r="N938"/>
    </row>
    <row r="939" spans="14:14" x14ac:dyDescent="0.25">
      <c r="N939"/>
    </row>
    <row r="940" spans="14:14" x14ac:dyDescent="0.25">
      <c r="N940"/>
    </row>
    <row r="941" spans="14:14" x14ac:dyDescent="0.25">
      <c r="N941"/>
    </row>
    <row r="942" spans="14:14" x14ac:dyDescent="0.25">
      <c r="N942"/>
    </row>
    <row r="943" spans="14:14" x14ac:dyDescent="0.25">
      <c r="N943"/>
    </row>
  </sheetData>
  <autoFilter ref="A8:O544" xr:uid="{00000000-0001-0000-0100-000000000000}"/>
  <dataValidations count="5">
    <dataValidation type="list" allowBlank="1" showInputMessage="1" showErrorMessage="1" sqref="G5" xr:uid="{00000000-0002-0000-0100-000000000000}">
      <formula1>INDIRECT($D$5)</formula1>
    </dataValidation>
    <dataValidation type="list" allowBlank="1" showInputMessage="1" showErrorMessage="1" sqref="C5" xr:uid="{00000000-0002-0000-0100-000001000000}">
      <formula1>Regiones</formula1>
    </dataValidation>
    <dataValidation type="list" allowBlank="1" showInputMessage="1" showErrorMessage="1" sqref="C6" xr:uid="{00000000-0002-0000-0100-000002000000}">
      <formula1>"2024"</formula1>
    </dataValidation>
    <dataValidation type="list" allowBlank="1" showInputMessage="1" showErrorMessage="1" sqref="G6" xr:uid="{00000000-0002-0000-0100-000003000000}">
      <formula1>Meses</formula1>
    </dataValidation>
    <dataValidation type="list" allowBlank="1" showInputMessage="1" showErrorMessage="1" sqref="D9:D633" xr:uid="{00000000-0002-0000-0100-000004000000}">
      <formula1>Sexos</formula1>
    </dataValidation>
  </dataValidations>
  <pageMargins left="0.7" right="0.7" top="0.75" bottom="0.75" header="0.3" footer="0.3"/>
  <pageSetup paperSize="5" scale="51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E26E4C-08D5-44D7-BDB1-F4A05FB60BE5}">
  <sheetPr>
    <pageSetUpPr fitToPage="1"/>
  </sheetPr>
  <dimension ref="A1:N88"/>
  <sheetViews>
    <sheetView topLeftCell="A48" workbookViewId="0">
      <selection sqref="A1:N54"/>
    </sheetView>
  </sheetViews>
  <sheetFormatPr baseColWidth="10" defaultRowHeight="15" x14ac:dyDescent="0.25"/>
  <cols>
    <col min="1" max="1" width="8.7109375" customWidth="1"/>
    <col min="2" max="2" width="22.7109375" customWidth="1"/>
    <col min="3" max="3" width="20.85546875" customWidth="1"/>
    <col min="4" max="4" width="12.42578125" customWidth="1"/>
    <col min="5" max="5" width="35.28515625" customWidth="1"/>
    <col min="6" max="6" width="37.7109375" customWidth="1"/>
    <col min="7" max="7" width="20.28515625" customWidth="1"/>
    <col min="8" max="8" width="15.85546875" customWidth="1"/>
    <col min="9" max="9" width="15.28515625" customWidth="1"/>
    <col min="11" max="11" width="11.28515625" customWidth="1"/>
    <col min="12" max="12" width="15.42578125" customWidth="1"/>
    <col min="13" max="13" width="12.42578125" customWidth="1"/>
    <col min="14" max="14" width="17.85546875" customWidth="1"/>
  </cols>
  <sheetData>
    <row r="1" spans="1:14" x14ac:dyDescent="0.25">
      <c r="A1" s="8"/>
      <c r="C1" s="83"/>
      <c r="D1" s="8"/>
    </row>
    <row r="2" spans="1:14" ht="56.25" x14ac:dyDescent="0.3">
      <c r="A2" s="8"/>
      <c r="B2" s="11"/>
      <c r="C2" s="84" t="s">
        <v>51</v>
      </c>
      <c r="E2" s="11"/>
      <c r="F2" s="8"/>
      <c r="G2" s="11"/>
      <c r="H2" s="11"/>
      <c r="I2" s="11"/>
      <c r="J2" s="11"/>
      <c r="K2" s="11"/>
      <c r="L2" s="11"/>
      <c r="M2" s="11"/>
      <c r="N2" s="11"/>
    </row>
    <row r="3" spans="1:14" ht="30" x14ac:dyDescent="0.25">
      <c r="A3" s="8"/>
      <c r="B3" s="11"/>
      <c r="C3" s="85" t="s">
        <v>244</v>
      </c>
      <c r="E3" s="11"/>
      <c r="F3" s="8"/>
      <c r="G3" s="11"/>
      <c r="H3" s="11"/>
      <c r="I3" s="11"/>
      <c r="J3" s="11"/>
      <c r="K3" s="11"/>
      <c r="L3" s="11"/>
      <c r="M3" s="11"/>
      <c r="N3" s="11"/>
    </row>
    <row r="4" spans="1:14" x14ac:dyDescent="0.25">
      <c r="A4" s="8"/>
      <c r="B4" s="11"/>
      <c r="C4" s="83"/>
      <c r="F4" s="8"/>
      <c r="J4" s="11"/>
      <c r="K4" s="11"/>
      <c r="L4" s="11"/>
      <c r="M4" s="11"/>
      <c r="N4" s="11"/>
    </row>
    <row r="5" spans="1:14" x14ac:dyDescent="0.25">
      <c r="A5" s="8"/>
      <c r="B5" s="7" t="s">
        <v>53</v>
      </c>
      <c r="C5" s="86" t="s">
        <v>58</v>
      </c>
      <c r="D5" s="10" t="str">
        <f>IFERROR(VLOOKUP(C5,[1]Hoja2!$C$4:$D$12,2,FALSE),"")</f>
        <v>Reg_0</v>
      </c>
      <c r="F5" s="7" t="s">
        <v>52</v>
      </c>
      <c r="G5" s="12" t="s">
        <v>72</v>
      </c>
      <c r="I5" s="11"/>
      <c r="J5" s="11"/>
      <c r="K5" s="11"/>
      <c r="L5" s="11"/>
      <c r="M5" s="11"/>
      <c r="N5" s="11"/>
    </row>
    <row r="6" spans="1:14" x14ac:dyDescent="0.25">
      <c r="A6" s="8"/>
      <c r="B6" s="7" t="s">
        <v>243</v>
      </c>
      <c r="C6" s="87">
        <v>2024</v>
      </c>
      <c r="F6" s="7" t="s">
        <v>227</v>
      </c>
      <c r="G6" s="14" t="s">
        <v>232</v>
      </c>
      <c r="I6" s="11"/>
      <c r="J6" s="11"/>
      <c r="K6" s="11"/>
      <c r="L6" s="11"/>
      <c r="M6" s="11"/>
      <c r="N6" s="11"/>
    </row>
    <row r="7" spans="1:14" ht="15.75" thickBot="1" x14ac:dyDescent="0.3">
      <c r="A7" s="8"/>
      <c r="C7" s="83"/>
      <c r="D7" s="8"/>
      <c r="E7" s="11"/>
      <c r="F7" s="11"/>
      <c r="G7" s="11"/>
      <c r="H7" s="11"/>
    </row>
    <row r="8" spans="1:14" ht="60.75" thickBot="1" x14ac:dyDescent="0.3">
      <c r="A8" s="4" t="s">
        <v>35</v>
      </c>
      <c r="B8" s="2" t="s">
        <v>0</v>
      </c>
      <c r="C8" s="2" t="s">
        <v>41</v>
      </c>
      <c r="D8" s="88" t="s">
        <v>42</v>
      </c>
      <c r="E8" s="88" t="s">
        <v>43</v>
      </c>
      <c r="F8" s="88" t="s">
        <v>48</v>
      </c>
      <c r="G8" s="88" t="s">
        <v>245</v>
      </c>
      <c r="H8" s="3" t="s">
        <v>246</v>
      </c>
      <c r="I8" s="1" t="s">
        <v>49</v>
      </c>
      <c r="J8" s="2" t="s">
        <v>44</v>
      </c>
      <c r="K8" s="2" t="s">
        <v>45</v>
      </c>
      <c r="L8" s="2" t="s">
        <v>46</v>
      </c>
      <c r="M8" s="2" t="s">
        <v>47</v>
      </c>
      <c r="N8" s="89" t="s">
        <v>50</v>
      </c>
    </row>
    <row r="9" spans="1:14" ht="15.75" x14ac:dyDescent="0.25">
      <c r="A9" s="90">
        <v>1</v>
      </c>
      <c r="B9" s="91" t="s">
        <v>1740</v>
      </c>
      <c r="C9" s="91" t="s">
        <v>1741</v>
      </c>
      <c r="D9" s="60" t="s">
        <v>56</v>
      </c>
      <c r="E9" s="60" t="s">
        <v>1742</v>
      </c>
      <c r="F9" s="60" t="s">
        <v>1743</v>
      </c>
      <c r="G9" s="60" t="s">
        <v>1742</v>
      </c>
      <c r="H9" s="92">
        <v>44409</v>
      </c>
      <c r="I9" s="93">
        <v>11500</v>
      </c>
      <c r="J9" s="94">
        <v>0</v>
      </c>
      <c r="K9" s="94">
        <v>0</v>
      </c>
      <c r="L9" s="94">
        <v>0</v>
      </c>
      <c r="M9" s="94">
        <v>0</v>
      </c>
      <c r="N9" s="94">
        <f t="shared" ref="N9:N36" si="0">+I9</f>
        <v>11500</v>
      </c>
    </row>
    <row r="10" spans="1:14" ht="15.75" x14ac:dyDescent="0.25">
      <c r="A10" s="90">
        <v>2</v>
      </c>
      <c r="B10" s="91" t="s">
        <v>1744</v>
      </c>
      <c r="C10" s="91" t="s">
        <v>1745</v>
      </c>
      <c r="D10" s="95" t="s">
        <v>55</v>
      </c>
      <c r="E10" s="60" t="s">
        <v>1742</v>
      </c>
      <c r="F10" s="60" t="s">
        <v>1743</v>
      </c>
      <c r="G10" s="60" t="s">
        <v>1742</v>
      </c>
      <c r="H10" s="92">
        <v>44531</v>
      </c>
      <c r="I10" s="93">
        <v>13000</v>
      </c>
      <c r="J10" s="94">
        <v>0</v>
      </c>
      <c r="K10" s="94">
        <v>0</v>
      </c>
      <c r="L10" s="94">
        <v>0</v>
      </c>
      <c r="M10" s="94">
        <v>0</v>
      </c>
      <c r="N10" s="94">
        <f t="shared" si="0"/>
        <v>13000</v>
      </c>
    </row>
    <row r="11" spans="1:14" s="16" customFormat="1" ht="15.75" x14ac:dyDescent="0.25">
      <c r="A11" s="90">
        <v>3</v>
      </c>
      <c r="B11" s="91" t="s">
        <v>1746</v>
      </c>
      <c r="C11" s="91" t="s">
        <v>1747</v>
      </c>
      <c r="D11" s="96" t="s">
        <v>55</v>
      </c>
      <c r="E11" s="60" t="s">
        <v>1742</v>
      </c>
      <c r="F11" s="60" t="s">
        <v>1743</v>
      </c>
      <c r="G11" s="60" t="s">
        <v>1742</v>
      </c>
      <c r="H11" s="92">
        <v>44652</v>
      </c>
      <c r="I11" s="93">
        <v>14000</v>
      </c>
      <c r="J11" s="94">
        <v>0</v>
      </c>
      <c r="K11" s="94">
        <v>0</v>
      </c>
      <c r="L11" s="94">
        <v>0</v>
      </c>
      <c r="M11" s="94">
        <v>0</v>
      </c>
      <c r="N11" s="94">
        <f t="shared" si="0"/>
        <v>14000</v>
      </c>
    </row>
    <row r="12" spans="1:14" s="16" customFormat="1" ht="15.75" x14ac:dyDescent="0.25">
      <c r="A12" s="90">
        <v>4</v>
      </c>
      <c r="B12" s="91" t="s">
        <v>1748</v>
      </c>
      <c r="C12" s="91" t="s">
        <v>1749</v>
      </c>
      <c r="D12" s="96" t="s">
        <v>55</v>
      </c>
      <c r="E12" s="60" t="s">
        <v>1742</v>
      </c>
      <c r="F12" s="60" t="s">
        <v>1743</v>
      </c>
      <c r="G12" s="60" t="s">
        <v>1742</v>
      </c>
      <c r="H12" s="92">
        <v>44713</v>
      </c>
      <c r="I12" s="93">
        <v>13000</v>
      </c>
      <c r="J12" s="94">
        <v>0</v>
      </c>
      <c r="K12" s="94">
        <v>0</v>
      </c>
      <c r="L12" s="94">
        <v>0</v>
      </c>
      <c r="M12" s="94">
        <v>0</v>
      </c>
      <c r="N12" s="94">
        <f t="shared" si="0"/>
        <v>13000</v>
      </c>
    </row>
    <row r="13" spans="1:14" ht="15.75" x14ac:dyDescent="0.25">
      <c r="A13" s="90">
        <v>5</v>
      </c>
      <c r="B13" s="91" t="s">
        <v>1750</v>
      </c>
      <c r="C13" s="91" t="s">
        <v>1751</v>
      </c>
      <c r="D13" s="96" t="s">
        <v>55</v>
      </c>
      <c r="E13" s="60" t="s">
        <v>1742</v>
      </c>
      <c r="F13" s="60" t="s">
        <v>1743</v>
      </c>
      <c r="G13" s="60" t="s">
        <v>1742</v>
      </c>
      <c r="H13" s="92">
        <v>44774</v>
      </c>
      <c r="I13" s="93">
        <v>14000</v>
      </c>
      <c r="J13" s="94">
        <v>0</v>
      </c>
      <c r="K13" s="94">
        <v>0</v>
      </c>
      <c r="L13" s="94">
        <v>0</v>
      </c>
      <c r="M13" s="94">
        <v>0</v>
      </c>
      <c r="N13" s="94">
        <f t="shared" si="0"/>
        <v>14000</v>
      </c>
    </row>
    <row r="14" spans="1:14" ht="15.75" x14ac:dyDescent="0.25">
      <c r="A14" s="90">
        <v>6</v>
      </c>
      <c r="B14" s="91" t="s">
        <v>1752</v>
      </c>
      <c r="C14" s="91" t="s">
        <v>1753</v>
      </c>
      <c r="D14" s="96" t="s">
        <v>55</v>
      </c>
      <c r="E14" s="60" t="s">
        <v>1742</v>
      </c>
      <c r="F14" s="60" t="s">
        <v>1743</v>
      </c>
      <c r="G14" s="60" t="s">
        <v>1742</v>
      </c>
      <c r="H14" s="92">
        <v>44835</v>
      </c>
      <c r="I14" s="93">
        <v>13000</v>
      </c>
      <c r="J14" s="94">
        <v>0</v>
      </c>
      <c r="K14" s="94">
        <v>0</v>
      </c>
      <c r="L14" s="94">
        <v>0</v>
      </c>
      <c r="M14" s="94">
        <v>0</v>
      </c>
      <c r="N14" s="94">
        <f t="shared" si="0"/>
        <v>13000</v>
      </c>
    </row>
    <row r="15" spans="1:14" ht="15.75" x14ac:dyDescent="0.25">
      <c r="A15" s="90">
        <v>7</v>
      </c>
      <c r="B15" s="91" t="s">
        <v>1754</v>
      </c>
      <c r="C15" s="91" t="s">
        <v>1755</v>
      </c>
      <c r="D15" s="96" t="s">
        <v>56</v>
      </c>
      <c r="E15" s="60" t="s">
        <v>1742</v>
      </c>
      <c r="F15" s="60" t="s">
        <v>1743</v>
      </c>
      <c r="G15" s="60" t="s">
        <v>1742</v>
      </c>
      <c r="H15" s="92">
        <v>45261</v>
      </c>
      <c r="I15" s="93">
        <v>12000</v>
      </c>
      <c r="J15" s="94">
        <v>0</v>
      </c>
      <c r="K15" s="94">
        <v>0</v>
      </c>
      <c r="L15" s="94">
        <v>0</v>
      </c>
      <c r="M15" s="94">
        <v>0</v>
      </c>
      <c r="N15" s="94">
        <f t="shared" si="0"/>
        <v>12000</v>
      </c>
    </row>
    <row r="16" spans="1:14" ht="15.75" x14ac:dyDescent="0.25">
      <c r="A16" s="90">
        <v>8</v>
      </c>
      <c r="B16" s="91" t="s">
        <v>1748</v>
      </c>
      <c r="C16" s="91" t="s">
        <v>1756</v>
      </c>
      <c r="D16" s="96" t="s">
        <v>55</v>
      </c>
      <c r="E16" s="60" t="s">
        <v>1742</v>
      </c>
      <c r="F16" s="60" t="s">
        <v>1743</v>
      </c>
      <c r="G16" s="60" t="s">
        <v>1742</v>
      </c>
      <c r="H16" s="92">
        <v>44774</v>
      </c>
      <c r="I16" s="93">
        <v>45000</v>
      </c>
      <c r="J16" s="94">
        <v>0</v>
      </c>
      <c r="K16" s="94">
        <v>0</v>
      </c>
      <c r="L16" s="94">
        <v>0</v>
      </c>
      <c r="M16" s="94">
        <v>0</v>
      </c>
      <c r="N16" s="94">
        <f t="shared" si="0"/>
        <v>45000</v>
      </c>
    </row>
    <row r="17" spans="1:14" s="16" customFormat="1" ht="15.75" x14ac:dyDescent="0.25">
      <c r="A17" s="90">
        <v>9</v>
      </c>
      <c r="B17" s="91" t="s">
        <v>1757</v>
      </c>
      <c r="C17" s="91" t="s">
        <v>1758</v>
      </c>
      <c r="D17" s="96" t="s">
        <v>55</v>
      </c>
      <c r="E17" s="60" t="s">
        <v>1742</v>
      </c>
      <c r="F17" s="60" t="s">
        <v>1743</v>
      </c>
      <c r="G17" s="60" t="s">
        <v>1742</v>
      </c>
      <c r="H17" s="92">
        <v>44774</v>
      </c>
      <c r="I17" s="93">
        <v>11500</v>
      </c>
      <c r="J17" s="94">
        <v>0</v>
      </c>
      <c r="K17" s="94">
        <v>0</v>
      </c>
      <c r="L17" s="94">
        <v>0</v>
      </c>
      <c r="M17" s="94">
        <v>0</v>
      </c>
      <c r="N17" s="94">
        <f t="shared" si="0"/>
        <v>11500</v>
      </c>
    </row>
    <row r="18" spans="1:14" ht="15.75" x14ac:dyDescent="0.25">
      <c r="A18" s="90">
        <v>10</v>
      </c>
      <c r="B18" s="91" t="s">
        <v>1602</v>
      </c>
      <c r="C18" s="91" t="s">
        <v>1759</v>
      </c>
      <c r="D18" s="96" t="s">
        <v>55</v>
      </c>
      <c r="E18" s="60" t="s">
        <v>1742</v>
      </c>
      <c r="F18" s="60" t="s">
        <v>1743</v>
      </c>
      <c r="G18" s="60" t="s">
        <v>1742</v>
      </c>
      <c r="H18" s="97">
        <v>45200</v>
      </c>
      <c r="I18" s="93">
        <v>14000</v>
      </c>
      <c r="J18" s="94">
        <v>0</v>
      </c>
      <c r="K18" s="94">
        <v>0</v>
      </c>
      <c r="L18" s="94">
        <v>0</v>
      </c>
      <c r="M18" s="94">
        <v>0</v>
      </c>
      <c r="N18" s="94">
        <f t="shared" si="0"/>
        <v>14000</v>
      </c>
    </row>
    <row r="19" spans="1:14" ht="15.75" x14ac:dyDescent="0.25">
      <c r="A19" s="90">
        <v>11</v>
      </c>
      <c r="B19" s="91" t="s">
        <v>1760</v>
      </c>
      <c r="C19" s="91" t="s">
        <v>1761</v>
      </c>
      <c r="D19" s="96" t="s">
        <v>55</v>
      </c>
      <c r="E19" s="60" t="s">
        <v>1742</v>
      </c>
      <c r="F19" s="60" t="s">
        <v>1743</v>
      </c>
      <c r="G19" s="60" t="s">
        <v>1742</v>
      </c>
      <c r="H19" s="97">
        <v>45200</v>
      </c>
      <c r="I19" s="93">
        <v>12500</v>
      </c>
      <c r="J19" s="94">
        <v>0</v>
      </c>
      <c r="K19" s="94">
        <v>0</v>
      </c>
      <c r="L19" s="94">
        <v>0</v>
      </c>
      <c r="M19" s="94">
        <v>0</v>
      </c>
      <c r="N19" s="94">
        <f t="shared" si="0"/>
        <v>12500</v>
      </c>
    </row>
    <row r="20" spans="1:14" ht="15.75" x14ac:dyDescent="0.25">
      <c r="A20" s="90">
        <v>12</v>
      </c>
      <c r="B20" s="91" t="s">
        <v>1762</v>
      </c>
      <c r="C20" s="91" t="s">
        <v>1763</v>
      </c>
      <c r="D20" s="96" t="s">
        <v>55</v>
      </c>
      <c r="E20" s="60" t="s">
        <v>1742</v>
      </c>
      <c r="F20" s="60" t="s">
        <v>1743</v>
      </c>
      <c r="G20" s="60" t="s">
        <v>1742</v>
      </c>
      <c r="H20" s="97">
        <v>45231</v>
      </c>
      <c r="I20" s="93">
        <v>13000</v>
      </c>
      <c r="J20" s="94">
        <v>0</v>
      </c>
      <c r="K20" s="94">
        <v>0</v>
      </c>
      <c r="L20" s="94">
        <v>0</v>
      </c>
      <c r="M20" s="94">
        <v>0</v>
      </c>
      <c r="N20" s="94">
        <f t="shared" si="0"/>
        <v>13000</v>
      </c>
    </row>
    <row r="21" spans="1:14" ht="15.75" x14ac:dyDescent="0.25">
      <c r="A21" s="90">
        <v>13</v>
      </c>
      <c r="B21" s="91" t="s">
        <v>1764</v>
      </c>
      <c r="C21" s="91" t="s">
        <v>1765</v>
      </c>
      <c r="D21" s="96" t="s">
        <v>55</v>
      </c>
      <c r="E21" s="60" t="s">
        <v>1742</v>
      </c>
      <c r="F21" s="60" t="s">
        <v>1743</v>
      </c>
      <c r="G21" s="60" t="s">
        <v>1742</v>
      </c>
      <c r="H21" s="97">
        <v>45231</v>
      </c>
      <c r="I21" s="93">
        <v>11500</v>
      </c>
      <c r="J21" s="94">
        <v>0</v>
      </c>
      <c r="K21" s="94">
        <v>0</v>
      </c>
      <c r="L21" s="94">
        <v>0</v>
      </c>
      <c r="M21" s="94">
        <v>0</v>
      </c>
      <c r="N21" s="94">
        <f t="shared" si="0"/>
        <v>11500</v>
      </c>
    </row>
    <row r="22" spans="1:14" ht="15.75" x14ac:dyDescent="0.25">
      <c r="A22" s="90">
        <v>14</v>
      </c>
      <c r="B22" s="91" t="s">
        <v>1766</v>
      </c>
      <c r="C22" s="91" t="s">
        <v>1767</v>
      </c>
      <c r="D22" s="96" t="s">
        <v>56</v>
      </c>
      <c r="E22" s="60" t="s">
        <v>1742</v>
      </c>
      <c r="F22" s="60" t="s">
        <v>1743</v>
      </c>
      <c r="G22" s="60" t="s">
        <v>1742</v>
      </c>
      <c r="H22" s="92">
        <v>44986</v>
      </c>
      <c r="I22" s="93">
        <v>12000</v>
      </c>
      <c r="J22" s="94">
        <v>0</v>
      </c>
      <c r="K22" s="94">
        <v>0</v>
      </c>
      <c r="L22" s="94">
        <v>0</v>
      </c>
      <c r="M22" s="94">
        <v>0</v>
      </c>
      <c r="N22" s="94">
        <f t="shared" si="0"/>
        <v>12000</v>
      </c>
    </row>
    <row r="23" spans="1:14" ht="15.75" x14ac:dyDescent="0.25">
      <c r="A23" s="90">
        <v>15</v>
      </c>
      <c r="B23" s="91" t="s">
        <v>1768</v>
      </c>
      <c r="C23" s="91" t="s">
        <v>1769</v>
      </c>
      <c r="D23" s="96" t="s">
        <v>55</v>
      </c>
      <c r="E23" s="60" t="s">
        <v>1742</v>
      </c>
      <c r="F23" s="60" t="s">
        <v>1743</v>
      </c>
      <c r="G23" s="60" t="s">
        <v>1742</v>
      </c>
      <c r="H23" s="92">
        <v>44927</v>
      </c>
      <c r="I23" s="93">
        <v>13000</v>
      </c>
      <c r="J23" s="94">
        <v>0</v>
      </c>
      <c r="K23" s="94">
        <v>0</v>
      </c>
      <c r="L23" s="94">
        <v>0</v>
      </c>
      <c r="M23" s="94">
        <v>0</v>
      </c>
      <c r="N23" s="94">
        <f t="shared" si="0"/>
        <v>13000</v>
      </c>
    </row>
    <row r="24" spans="1:14" ht="15.75" x14ac:dyDescent="0.25">
      <c r="A24" s="90">
        <v>16</v>
      </c>
      <c r="B24" s="91" t="s">
        <v>1770</v>
      </c>
      <c r="C24" s="91" t="s">
        <v>1771</v>
      </c>
      <c r="D24" s="96" t="s">
        <v>55</v>
      </c>
      <c r="E24" s="60" t="s">
        <v>1742</v>
      </c>
      <c r="F24" s="60" t="s">
        <v>1743</v>
      </c>
      <c r="G24" s="60" t="s">
        <v>1742</v>
      </c>
      <c r="H24" s="92">
        <v>44197</v>
      </c>
      <c r="I24" s="93">
        <v>12500</v>
      </c>
      <c r="J24" s="94">
        <v>0</v>
      </c>
      <c r="K24" s="94">
        <v>0</v>
      </c>
      <c r="L24" s="94">
        <v>0</v>
      </c>
      <c r="M24" s="94">
        <v>0</v>
      </c>
      <c r="N24" s="94">
        <f t="shared" si="0"/>
        <v>12500</v>
      </c>
    </row>
    <row r="25" spans="1:14" ht="15.75" x14ac:dyDescent="0.25">
      <c r="A25" s="90">
        <v>17</v>
      </c>
      <c r="B25" s="91" t="s">
        <v>1772</v>
      </c>
      <c r="C25" s="91" t="s">
        <v>1773</v>
      </c>
      <c r="D25" s="96" t="s">
        <v>56</v>
      </c>
      <c r="E25" s="60" t="s">
        <v>1742</v>
      </c>
      <c r="F25" s="60" t="s">
        <v>1743</v>
      </c>
      <c r="G25" s="60" t="s">
        <v>1742</v>
      </c>
      <c r="H25" s="92">
        <v>44197</v>
      </c>
      <c r="I25" s="93">
        <v>14000</v>
      </c>
      <c r="J25" s="94">
        <v>0</v>
      </c>
      <c r="K25" s="94">
        <v>0</v>
      </c>
      <c r="L25" s="94">
        <v>0</v>
      </c>
      <c r="M25" s="94">
        <v>0</v>
      </c>
      <c r="N25" s="94">
        <f t="shared" si="0"/>
        <v>14000</v>
      </c>
    </row>
    <row r="26" spans="1:14" s="16" customFormat="1" ht="15.75" x14ac:dyDescent="0.25">
      <c r="A26" s="90">
        <v>18</v>
      </c>
      <c r="B26" s="91" t="s">
        <v>1774</v>
      </c>
      <c r="C26" s="91" t="s">
        <v>1775</v>
      </c>
      <c r="D26" s="96" t="s">
        <v>55</v>
      </c>
      <c r="E26" s="60" t="s">
        <v>1742</v>
      </c>
      <c r="F26" s="60" t="s">
        <v>1743</v>
      </c>
      <c r="G26" s="60" t="s">
        <v>1742</v>
      </c>
      <c r="H26" s="92">
        <v>42552</v>
      </c>
      <c r="I26" s="93">
        <v>14000</v>
      </c>
      <c r="J26" s="94">
        <v>0</v>
      </c>
      <c r="K26" s="94">
        <v>0</v>
      </c>
      <c r="L26" s="94">
        <v>0</v>
      </c>
      <c r="M26" s="94">
        <v>0</v>
      </c>
      <c r="N26" s="94">
        <f t="shared" si="0"/>
        <v>14000</v>
      </c>
    </row>
    <row r="27" spans="1:14" s="16" customFormat="1" ht="15.75" x14ac:dyDescent="0.25">
      <c r="A27" s="90">
        <v>19</v>
      </c>
      <c r="B27" s="91" t="s">
        <v>362</v>
      </c>
      <c r="C27" s="91" t="s">
        <v>1776</v>
      </c>
      <c r="D27" s="96" t="s">
        <v>55</v>
      </c>
      <c r="E27" s="60" t="s">
        <v>1742</v>
      </c>
      <c r="F27" s="60" t="s">
        <v>1743</v>
      </c>
      <c r="G27" s="60" t="s">
        <v>1742</v>
      </c>
      <c r="H27" s="92">
        <v>43115</v>
      </c>
      <c r="I27" s="93">
        <v>25000</v>
      </c>
      <c r="J27" s="94">
        <v>0</v>
      </c>
      <c r="K27" s="94">
        <v>0</v>
      </c>
      <c r="L27" s="94">
        <v>0</v>
      </c>
      <c r="M27" s="94">
        <v>0</v>
      </c>
      <c r="N27" s="94">
        <f t="shared" si="0"/>
        <v>25000</v>
      </c>
    </row>
    <row r="28" spans="1:14" s="16" customFormat="1" ht="15.75" x14ac:dyDescent="0.25">
      <c r="A28" s="90">
        <v>20</v>
      </c>
      <c r="B28" s="91" t="s">
        <v>1777</v>
      </c>
      <c r="C28" s="91" t="s">
        <v>1778</v>
      </c>
      <c r="D28" s="96" t="s">
        <v>56</v>
      </c>
      <c r="E28" s="60" t="s">
        <v>1742</v>
      </c>
      <c r="F28" s="60" t="s">
        <v>1743</v>
      </c>
      <c r="G28" s="60" t="s">
        <v>1742</v>
      </c>
      <c r="H28" s="92">
        <v>42654</v>
      </c>
      <c r="I28" s="93">
        <v>17000</v>
      </c>
      <c r="J28" s="94">
        <v>0</v>
      </c>
      <c r="K28" s="94">
        <v>0</v>
      </c>
      <c r="L28" s="94">
        <v>0</v>
      </c>
      <c r="M28" s="94">
        <v>0</v>
      </c>
      <c r="N28" s="94">
        <f t="shared" si="0"/>
        <v>17000</v>
      </c>
    </row>
    <row r="29" spans="1:14" s="16" customFormat="1" ht="15.75" x14ac:dyDescent="0.25">
      <c r="A29" s="90">
        <v>21</v>
      </c>
      <c r="B29" s="91" t="s">
        <v>563</v>
      </c>
      <c r="C29" s="91" t="s">
        <v>1779</v>
      </c>
      <c r="D29" s="96" t="s">
        <v>55</v>
      </c>
      <c r="E29" s="60" t="s">
        <v>1742</v>
      </c>
      <c r="F29" s="60" t="s">
        <v>1743</v>
      </c>
      <c r="G29" s="60" t="s">
        <v>1742</v>
      </c>
      <c r="H29" s="98">
        <v>43160</v>
      </c>
      <c r="I29" s="93">
        <v>18000</v>
      </c>
      <c r="J29" s="94">
        <v>0</v>
      </c>
      <c r="K29" s="94">
        <v>0</v>
      </c>
      <c r="L29" s="94">
        <v>0</v>
      </c>
      <c r="M29" s="94">
        <v>0</v>
      </c>
      <c r="N29" s="94">
        <f t="shared" si="0"/>
        <v>18000</v>
      </c>
    </row>
    <row r="30" spans="1:14" s="16" customFormat="1" ht="15.75" x14ac:dyDescent="0.25">
      <c r="A30" s="90">
        <v>22</v>
      </c>
      <c r="B30" s="91" t="s">
        <v>1780</v>
      </c>
      <c r="C30" s="91" t="s">
        <v>1781</v>
      </c>
      <c r="D30" s="96" t="s">
        <v>55</v>
      </c>
      <c r="E30" s="60" t="s">
        <v>1742</v>
      </c>
      <c r="F30" s="60" t="s">
        <v>1743</v>
      </c>
      <c r="G30" s="60" t="s">
        <v>1742</v>
      </c>
      <c r="H30" s="92">
        <v>43405</v>
      </c>
      <c r="I30" s="93">
        <v>15000</v>
      </c>
      <c r="J30" s="94">
        <v>0</v>
      </c>
      <c r="K30" s="94">
        <v>0</v>
      </c>
      <c r="L30" s="94">
        <v>0</v>
      </c>
      <c r="M30" s="94">
        <v>0</v>
      </c>
      <c r="N30" s="94">
        <f t="shared" si="0"/>
        <v>15000</v>
      </c>
    </row>
    <row r="31" spans="1:14" s="16" customFormat="1" ht="15.75" x14ac:dyDescent="0.25">
      <c r="A31" s="90">
        <v>23</v>
      </c>
      <c r="B31" s="91" t="s">
        <v>1782</v>
      </c>
      <c r="C31" s="91" t="s">
        <v>1783</v>
      </c>
      <c r="D31" s="96" t="s">
        <v>56</v>
      </c>
      <c r="E31" s="60" t="s">
        <v>1742</v>
      </c>
      <c r="F31" s="60" t="s">
        <v>1743</v>
      </c>
      <c r="G31" s="60" t="s">
        <v>1742</v>
      </c>
      <c r="H31" s="92">
        <v>43405</v>
      </c>
      <c r="I31" s="93">
        <v>18000</v>
      </c>
      <c r="J31" s="94">
        <v>0</v>
      </c>
      <c r="K31" s="94">
        <v>0</v>
      </c>
      <c r="L31" s="94">
        <v>0</v>
      </c>
      <c r="M31" s="94">
        <v>0</v>
      </c>
      <c r="N31" s="94">
        <f t="shared" si="0"/>
        <v>18000</v>
      </c>
    </row>
    <row r="32" spans="1:14" s="16" customFormat="1" ht="15.75" x14ac:dyDescent="0.25">
      <c r="A32" s="90">
        <v>24</v>
      </c>
      <c r="B32" s="91" t="s">
        <v>1784</v>
      </c>
      <c r="C32" s="91" t="s">
        <v>1785</v>
      </c>
      <c r="D32" s="96" t="s">
        <v>56</v>
      </c>
      <c r="E32" s="60" t="s">
        <v>1742</v>
      </c>
      <c r="F32" s="60" t="s">
        <v>1743</v>
      </c>
      <c r="G32" s="60" t="s">
        <v>1742</v>
      </c>
      <c r="H32" s="92">
        <v>43586</v>
      </c>
      <c r="I32" s="93">
        <v>12618</v>
      </c>
      <c r="J32" s="94">
        <v>0</v>
      </c>
      <c r="K32" s="94">
        <v>0</v>
      </c>
      <c r="L32" s="94">
        <v>0</v>
      </c>
      <c r="M32" s="94">
        <v>0</v>
      </c>
      <c r="N32" s="94">
        <f t="shared" si="0"/>
        <v>12618</v>
      </c>
    </row>
    <row r="33" spans="1:14" s="16" customFormat="1" ht="15.75" x14ac:dyDescent="0.25">
      <c r="A33" s="90">
        <v>25</v>
      </c>
      <c r="B33" s="91" t="s">
        <v>1786</v>
      </c>
      <c r="C33" s="91" t="s">
        <v>1787</v>
      </c>
      <c r="D33" s="96" t="s">
        <v>55</v>
      </c>
      <c r="E33" s="60" t="s">
        <v>1742</v>
      </c>
      <c r="F33" s="60" t="s">
        <v>1743</v>
      </c>
      <c r="G33" s="60" t="s">
        <v>1742</v>
      </c>
      <c r="H33" s="92">
        <v>44866</v>
      </c>
      <c r="I33" s="93">
        <v>12500</v>
      </c>
      <c r="J33" s="94">
        <v>0</v>
      </c>
      <c r="K33" s="94">
        <v>0</v>
      </c>
      <c r="L33" s="94">
        <v>0</v>
      </c>
      <c r="M33" s="94">
        <v>0</v>
      </c>
      <c r="N33" s="94">
        <f t="shared" si="0"/>
        <v>12500</v>
      </c>
    </row>
    <row r="34" spans="1:14" s="16" customFormat="1" ht="15.75" x14ac:dyDescent="0.25">
      <c r="A34" s="90">
        <v>26</v>
      </c>
      <c r="B34" s="91" t="s">
        <v>1788</v>
      </c>
      <c r="C34" s="91" t="s">
        <v>1789</v>
      </c>
      <c r="D34" s="96" t="s">
        <v>56</v>
      </c>
      <c r="E34" s="60" t="s">
        <v>1742</v>
      </c>
      <c r="F34" s="60" t="s">
        <v>1743</v>
      </c>
      <c r="G34" s="60" t="s">
        <v>1742</v>
      </c>
      <c r="H34" s="92">
        <v>44136</v>
      </c>
      <c r="I34" s="93">
        <v>13000</v>
      </c>
      <c r="J34" s="94">
        <v>0</v>
      </c>
      <c r="K34" s="94">
        <v>0</v>
      </c>
      <c r="L34" s="94">
        <v>0</v>
      </c>
      <c r="M34" s="94">
        <v>0</v>
      </c>
      <c r="N34" s="94">
        <f t="shared" si="0"/>
        <v>13000</v>
      </c>
    </row>
    <row r="35" spans="1:14" s="16" customFormat="1" ht="15.75" x14ac:dyDescent="0.25">
      <c r="A35" s="90">
        <v>27</v>
      </c>
      <c r="B35" s="91" t="s">
        <v>1790</v>
      </c>
      <c r="C35" s="91" t="s">
        <v>1791</v>
      </c>
      <c r="D35" s="96" t="s">
        <v>55</v>
      </c>
      <c r="E35" s="60" t="s">
        <v>1742</v>
      </c>
      <c r="F35" s="60" t="s">
        <v>1743</v>
      </c>
      <c r="G35" s="60" t="s">
        <v>1742</v>
      </c>
      <c r="H35" s="92">
        <v>44256</v>
      </c>
      <c r="I35" s="93">
        <v>12500</v>
      </c>
      <c r="J35" s="94">
        <v>0</v>
      </c>
      <c r="K35" s="94">
        <v>0</v>
      </c>
      <c r="L35" s="94">
        <v>0</v>
      </c>
      <c r="M35" s="94">
        <v>0</v>
      </c>
      <c r="N35" s="94">
        <f t="shared" si="0"/>
        <v>12500</v>
      </c>
    </row>
    <row r="36" spans="1:14" ht="15.75" x14ac:dyDescent="0.25">
      <c r="A36" s="90">
        <v>28</v>
      </c>
      <c r="B36" s="91" t="s">
        <v>1792</v>
      </c>
      <c r="C36" s="91" t="s">
        <v>1793</v>
      </c>
      <c r="D36" s="96" t="s">
        <v>55</v>
      </c>
      <c r="E36" s="60" t="s">
        <v>1742</v>
      </c>
      <c r="F36" s="60" t="s">
        <v>1743</v>
      </c>
      <c r="G36" s="60" t="s">
        <v>1742</v>
      </c>
      <c r="H36" s="92">
        <v>44256</v>
      </c>
      <c r="I36" s="93">
        <v>12500</v>
      </c>
      <c r="J36" s="94">
        <v>0</v>
      </c>
      <c r="K36" s="94">
        <v>0</v>
      </c>
      <c r="L36" s="94">
        <v>0</v>
      </c>
      <c r="M36" s="94">
        <v>0</v>
      </c>
      <c r="N36" s="94">
        <f t="shared" si="0"/>
        <v>12500</v>
      </c>
    </row>
    <row r="37" spans="1:14" x14ac:dyDescent="0.25">
      <c r="C37" s="83"/>
      <c r="I37" s="15">
        <f>SUM(I9:I36)</f>
        <v>419618</v>
      </c>
    </row>
    <row r="38" spans="1:14" x14ac:dyDescent="0.25">
      <c r="C38" s="83"/>
    </row>
    <row r="39" spans="1:14" x14ac:dyDescent="0.25">
      <c r="C39" s="83"/>
    </row>
    <row r="40" spans="1:14" x14ac:dyDescent="0.25">
      <c r="C40" s="83"/>
    </row>
    <row r="41" spans="1:14" x14ac:dyDescent="0.25">
      <c r="C41" s="83"/>
    </row>
    <row r="42" spans="1:14" x14ac:dyDescent="0.25">
      <c r="C42" s="83"/>
    </row>
    <row r="43" spans="1:14" x14ac:dyDescent="0.25">
      <c r="C43" s="83"/>
    </row>
    <row r="44" spans="1:14" x14ac:dyDescent="0.25">
      <c r="C44" s="83"/>
    </row>
    <row r="45" spans="1:14" x14ac:dyDescent="0.25">
      <c r="C45" s="83"/>
    </row>
    <row r="46" spans="1:14" x14ac:dyDescent="0.25">
      <c r="C46" s="83"/>
    </row>
    <row r="47" spans="1:14" x14ac:dyDescent="0.25">
      <c r="C47" s="83"/>
    </row>
    <row r="48" spans="1:14" x14ac:dyDescent="0.25">
      <c r="C48" s="83"/>
    </row>
    <row r="49" spans="3:3" x14ac:dyDescent="0.25">
      <c r="C49" s="83"/>
    </row>
    <row r="50" spans="3:3" x14ac:dyDescent="0.25">
      <c r="C50" s="83"/>
    </row>
    <row r="51" spans="3:3" x14ac:dyDescent="0.25">
      <c r="C51" s="83"/>
    </row>
    <row r="52" spans="3:3" x14ac:dyDescent="0.25">
      <c r="C52" s="83"/>
    </row>
    <row r="53" spans="3:3" x14ac:dyDescent="0.25">
      <c r="C53" s="83"/>
    </row>
    <row r="54" spans="3:3" x14ac:dyDescent="0.25">
      <c r="C54" s="83"/>
    </row>
    <row r="55" spans="3:3" x14ac:dyDescent="0.25">
      <c r="C55" s="83"/>
    </row>
    <row r="56" spans="3:3" x14ac:dyDescent="0.25">
      <c r="C56" s="83"/>
    </row>
    <row r="57" spans="3:3" x14ac:dyDescent="0.25">
      <c r="C57" s="83"/>
    </row>
    <row r="58" spans="3:3" x14ac:dyDescent="0.25">
      <c r="C58" s="83"/>
    </row>
    <row r="59" spans="3:3" x14ac:dyDescent="0.25">
      <c r="C59" s="83"/>
    </row>
    <row r="60" spans="3:3" x14ac:dyDescent="0.25">
      <c r="C60" s="83"/>
    </row>
    <row r="61" spans="3:3" x14ac:dyDescent="0.25">
      <c r="C61" s="83"/>
    </row>
    <row r="62" spans="3:3" x14ac:dyDescent="0.25">
      <c r="C62" s="83"/>
    </row>
    <row r="63" spans="3:3" x14ac:dyDescent="0.25">
      <c r="C63" s="83"/>
    </row>
    <row r="64" spans="3:3" x14ac:dyDescent="0.25">
      <c r="C64" s="83"/>
    </row>
    <row r="65" spans="3:3" x14ac:dyDescent="0.25">
      <c r="C65" s="83"/>
    </row>
    <row r="66" spans="3:3" x14ac:dyDescent="0.25">
      <c r="C66" s="83"/>
    </row>
    <row r="67" spans="3:3" x14ac:dyDescent="0.25">
      <c r="C67" s="83"/>
    </row>
    <row r="68" spans="3:3" x14ac:dyDescent="0.25">
      <c r="C68" s="83"/>
    </row>
    <row r="69" spans="3:3" x14ac:dyDescent="0.25">
      <c r="C69" s="83"/>
    </row>
    <row r="70" spans="3:3" x14ac:dyDescent="0.25">
      <c r="C70" s="83"/>
    </row>
    <row r="71" spans="3:3" x14ac:dyDescent="0.25">
      <c r="C71" s="83"/>
    </row>
    <row r="72" spans="3:3" x14ac:dyDescent="0.25">
      <c r="C72" s="83"/>
    </row>
    <row r="73" spans="3:3" x14ac:dyDescent="0.25">
      <c r="C73" s="83"/>
    </row>
    <row r="74" spans="3:3" x14ac:dyDescent="0.25">
      <c r="C74" s="83"/>
    </row>
    <row r="75" spans="3:3" x14ac:dyDescent="0.25">
      <c r="C75" s="83"/>
    </row>
    <row r="76" spans="3:3" x14ac:dyDescent="0.25">
      <c r="C76" s="83"/>
    </row>
    <row r="77" spans="3:3" x14ac:dyDescent="0.25">
      <c r="C77" s="83"/>
    </row>
    <row r="78" spans="3:3" x14ac:dyDescent="0.25">
      <c r="C78" s="83"/>
    </row>
    <row r="79" spans="3:3" x14ac:dyDescent="0.25">
      <c r="C79" s="83"/>
    </row>
    <row r="80" spans="3:3" x14ac:dyDescent="0.25">
      <c r="C80" s="83"/>
    </row>
    <row r="81" spans="3:3" x14ac:dyDescent="0.25">
      <c r="C81" s="83"/>
    </row>
    <row r="82" spans="3:3" x14ac:dyDescent="0.25">
      <c r="C82" s="83"/>
    </row>
    <row r="83" spans="3:3" x14ac:dyDescent="0.25">
      <c r="C83" s="83"/>
    </row>
    <row r="84" spans="3:3" x14ac:dyDescent="0.25">
      <c r="C84" s="83"/>
    </row>
    <row r="85" spans="3:3" x14ac:dyDescent="0.25">
      <c r="C85" s="83"/>
    </row>
    <row r="86" spans="3:3" x14ac:dyDescent="0.25">
      <c r="C86" s="83"/>
    </row>
    <row r="87" spans="3:3" x14ac:dyDescent="0.25">
      <c r="C87" s="83"/>
    </row>
    <row r="88" spans="3:3" x14ac:dyDescent="0.25">
      <c r="C88" s="83"/>
    </row>
  </sheetData>
  <conditionalFormatting sqref="A9:A36">
    <cfRule type="duplicateValues" dxfId="2" priority="3"/>
  </conditionalFormatting>
  <conditionalFormatting sqref="C1:C88">
    <cfRule type="duplicateValues" dxfId="1" priority="1"/>
  </conditionalFormatting>
  <conditionalFormatting sqref="C9:C88">
    <cfRule type="duplicateValues" dxfId="0" priority="2"/>
  </conditionalFormatting>
  <dataValidations count="4">
    <dataValidation type="list" allowBlank="1" showInputMessage="1" showErrorMessage="1" sqref="G5" xr:uid="{0D6C8A2E-3A5A-45BE-8A67-4DE743C4B59F}">
      <formula1>INDIRECT($D$5)</formula1>
    </dataValidation>
    <dataValidation type="list" allowBlank="1" showInputMessage="1" showErrorMessage="1" sqref="C5" xr:uid="{9819E5AC-C9C9-463F-A6B6-DAE198D481F6}">
      <formula1>Regiones</formula1>
    </dataValidation>
    <dataValidation type="list" allowBlank="1" showInputMessage="1" showErrorMessage="1" sqref="C6" xr:uid="{10314773-7911-4D5C-AD19-A1AED436DDC2}">
      <formula1>"2024"</formula1>
    </dataValidation>
    <dataValidation type="list" allowBlank="1" showInputMessage="1" showErrorMessage="1" sqref="G6" xr:uid="{B797C58B-B99E-403A-8749-8E4C9EE12751}">
      <formula1>Meses</formula1>
    </dataValidation>
  </dataValidations>
  <pageMargins left="0.70866141732283472" right="0.70866141732283472" top="0" bottom="0.74803149606299213" header="0.31496062992125984" footer="0.31496062992125984"/>
  <pageSetup paperSize="5" scale="62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K189"/>
  <sheetViews>
    <sheetView workbookViewId="0">
      <selection activeCell="B9" sqref="B9"/>
    </sheetView>
  </sheetViews>
  <sheetFormatPr baseColWidth="10" defaultRowHeight="15" x14ac:dyDescent="0.25"/>
  <cols>
    <col min="7" max="7" width="29" customWidth="1"/>
  </cols>
  <sheetData>
    <row r="3" spans="1:11" x14ac:dyDescent="0.25">
      <c r="A3" t="s">
        <v>242</v>
      </c>
      <c r="B3" t="s">
        <v>54</v>
      </c>
      <c r="C3" t="s">
        <v>57</v>
      </c>
      <c r="D3" t="s">
        <v>67</v>
      </c>
      <c r="F3" s="5" t="s">
        <v>68</v>
      </c>
      <c r="G3" s="5" t="s">
        <v>69</v>
      </c>
      <c r="H3" s="5" t="s">
        <v>70</v>
      </c>
      <c r="J3" t="s">
        <v>228</v>
      </c>
      <c r="K3" t="s">
        <v>229</v>
      </c>
    </row>
    <row r="4" spans="1:11" x14ac:dyDescent="0.25">
      <c r="B4" t="s">
        <v>55</v>
      </c>
      <c r="C4" t="s">
        <v>58</v>
      </c>
      <c r="D4" t="s">
        <v>218</v>
      </c>
      <c r="F4" t="s">
        <v>218</v>
      </c>
      <c r="G4" t="s">
        <v>71</v>
      </c>
      <c r="H4">
        <v>14</v>
      </c>
      <c r="J4">
        <v>2021</v>
      </c>
      <c r="K4" s="9" t="s">
        <v>230</v>
      </c>
    </row>
    <row r="5" spans="1:11" x14ac:dyDescent="0.25">
      <c r="B5" t="s">
        <v>56</v>
      </c>
      <c r="C5" t="s">
        <v>59</v>
      </c>
      <c r="D5" t="s">
        <v>219</v>
      </c>
      <c r="F5" t="s">
        <v>218</v>
      </c>
      <c r="G5" t="s">
        <v>72</v>
      </c>
      <c r="H5">
        <v>1445</v>
      </c>
      <c r="J5">
        <v>2022</v>
      </c>
      <c r="K5" s="9" t="s">
        <v>231</v>
      </c>
    </row>
    <row r="6" spans="1:11" x14ac:dyDescent="0.25">
      <c r="C6" t="s">
        <v>60</v>
      </c>
      <c r="D6" t="s">
        <v>220</v>
      </c>
      <c r="F6" t="s">
        <v>218</v>
      </c>
      <c r="G6" t="s">
        <v>73</v>
      </c>
      <c r="H6">
        <v>1446</v>
      </c>
      <c r="K6" s="9" t="s">
        <v>232</v>
      </c>
    </row>
    <row r="7" spans="1:11" x14ac:dyDescent="0.25">
      <c r="C7" t="s">
        <v>61</v>
      </c>
      <c r="D7" t="s">
        <v>221</v>
      </c>
      <c r="F7" t="s">
        <v>218</v>
      </c>
      <c r="G7" t="s">
        <v>1</v>
      </c>
      <c r="H7">
        <v>5</v>
      </c>
      <c r="K7" s="9" t="s">
        <v>233</v>
      </c>
    </row>
    <row r="8" spans="1:11" x14ac:dyDescent="0.25">
      <c r="C8" t="s">
        <v>62</v>
      </c>
      <c r="D8" t="s">
        <v>222</v>
      </c>
      <c r="F8" t="s">
        <v>218</v>
      </c>
      <c r="G8" t="s">
        <v>74</v>
      </c>
      <c r="H8">
        <v>2088</v>
      </c>
      <c r="K8" s="9" t="s">
        <v>234</v>
      </c>
    </row>
    <row r="9" spans="1:11" x14ac:dyDescent="0.25">
      <c r="C9" t="s">
        <v>63</v>
      </c>
      <c r="D9" t="s">
        <v>223</v>
      </c>
      <c r="F9" t="s">
        <v>218</v>
      </c>
      <c r="G9" t="s">
        <v>75</v>
      </c>
      <c r="H9">
        <v>21</v>
      </c>
      <c r="K9" s="9" t="s">
        <v>235</v>
      </c>
    </row>
    <row r="10" spans="1:11" x14ac:dyDescent="0.25">
      <c r="C10" t="s">
        <v>64</v>
      </c>
      <c r="D10" t="s">
        <v>224</v>
      </c>
      <c r="F10" t="s">
        <v>218</v>
      </c>
      <c r="G10" t="s">
        <v>76</v>
      </c>
      <c r="H10">
        <v>1581</v>
      </c>
      <c r="K10" s="9" t="s">
        <v>236</v>
      </c>
    </row>
    <row r="11" spans="1:11" x14ac:dyDescent="0.25">
      <c r="C11" t="s">
        <v>65</v>
      </c>
      <c r="D11" t="s">
        <v>225</v>
      </c>
      <c r="F11" t="s">
        <v>218</v>
      </c>
      <c r="G11" t="s">
        <v>77</v>
      </c>
      <c r="H11">
        <v>4</v>
      </c>
      <c r="K11" s="9" t="s">
        <v>237</v>
      </c>
    </row>
    <row r="12" spans="1:11" x14ac:dyDescent="0.25">
      <c r="C12" t="s">
        <v>66</v>
      </c>
      <c r="D12" t="s">
        <v>226</v>
      </c>
      <c r="F12" t="s">
        <v>218</v>
      </c>
      <c r="G12" t="s">
        <v>78</v>
      </c>
      <c r="H12">
        <v>22</v>
      </c>
      <c r="K12" s="9" t="s">
        <v>238</v>
      </c>
    </row>
    <row r="13" spans="1:11" x14ac:dyDescent="0.25">
      <c r="F13" t="s">
        <v>218</v>
      </c>
      <c r="G13" t="s">
        <v>79</v>
      </c>
      <c r="H13">
        <v>31</v>
      </c>
      <c r="K13" s="9" t="s">
        <v>239</v>
      </c>
    </row>
    <row r="14" spans="1:11" x14ac:dyDescent="0.25">
      <c r="F14" t="s">
        <v>218</v>
      </c>
      <c r="G14" t="s">
        <v>80</v>
      </c>
      <c r="H14">
        <v>12</v>
      </c>
      <c r="K14" s="9" t="s">
        <v>240</v>
      </c>
    </row>
    <row r="15" spans="1:11" x14ac:dyDescent="0.25">
      <c r="F15" t="s">
        <v>218</v>
      </c>
      <c r="G15" t="s">
        <v>81</v>
      </c>
      <c r="H15">
        <v>9</v>
      </c>
      <c r="K15" s="9" t="s">
        <v>241</v>
      </c>
    </row>
    <row r="16" spans="1:11" x14ac:dyDescent="0.25">
      <c r="F16" t="s">
        <v>218</v>
      </c>
      <c r="G16" t="s">
        <v>82</v>
      </c>
      <c r="H16">
        <v>34</v>
      </c>
      <c r="K16" s="9"/>
    </row>
    <row r="17" spans="6:11" x14ac:dyDescent="0.25">
      <c r="F17" t="s">
        <v>218</v>
      </c>
      <c r="G17" t="s">
        <v>83</v>
      </c>
      <c r="H17">
        <v>1568</v>
      </c>
      <c r="K17" s="9"/>
    </row>
    <row r="18" spans="6:11" x14ac:dyDescent="0.25">
      <c r="F18" t="s">
        <v>218</v>
      </c>
      <c r="G18" t="s">
        <v>84</v>
      </c>
      <c r="H18">
        <v>1366</v>
      </c>
      <c r="K18" s="9"/>
    </row>
    <row r="19" spans="6:11" x14ac:dyDescent="0.25">
      <c r="F19" t="s">
        <v>218</v>
      </c>
      <c r="G19" t="s">
        <v>85</v>
      </c>
      <c r="H19">
        <v>18</v>
      </c>
      <c r="K19" s="9"/>
    </row>
    <row r="20" spans="6:11" x14ac:dyDescent="0.25">
      <c r="F20" t="s">
        <v>218</v>
      </c>
      <c r="G20" t="s">
        <v>86</v>
      </c>
      <c r="H20">
        <v>36</v>
      </c>
    </row>
    <row r="21" spans="6:11" x14ac:dyDescent="0.25">
      <c r="F21" t="s">
        <v>218</v>
      </c>
      <c r="G21" t="s">
        <v>87</v>
      </c>
      <c r="H21">
        <v>2087</v>
      </c>
    </row>
    <row r="22" spans="6:11" x14ac:dyDescent="0.25">
      <c r="F22" t="s">
        <v>218</v>
      </c>
      <c r="G22" t="s">
        <v>88</v>
      </c>
      <c r="H22">
        <v>26</v>
      </c>
    </row>
    <row r="23" spans="6:11" x14ac:dyDescent="0.25">
      <c r="F23" t="s">
        <v>218</v>
      </c>
      <c r="G23" t="s">
        <v>89</v>
      </c>
      <c r="H23">
        <v>1909</v>
      </c>
    </row>
    <row r="24" spans="6:11" x14ac:dyDescent="0.25">
      <c r="F24" t="s">
        <v>218</v>
      </c>
      <c r="G24" t="s">
        <v>90</v>
      </c>
      <c r="H24">
        <v>15</v>
      </c>
    </row>
    <row r="25" spans="6:11" x14ac:dyDescent="0.25">
      <c r="F25" t="s">
        <v>218</v>
      </c>
      <c r="G25" t="s">
        <v>91</v>
      </c>
      <c r="H25">
        <v>32</v>
      </c>
    </row>
    <row r="26" spans="6:11" x14ac:dyDescent="0.25">
      <c r="F26" t="s">
        <v>218</v>
      </c>
      <c r="G26" t="s">
        <v>92</v>
      </c>
      <c r="H26">
        <v>1706</v>
      </c>
    </row>
    <row r="27" spans="6:11" x14ac:dyDescent="0.25">
      <c r="F27" t="s">
        <v>218</v>
      </c>
      <c r="G27" t="s">
        <v>93</v>
      </c>
      <c r="H27">
        <v>1495</v>
      </c>
    </row>
    <row r="28" spans="6:11" x14ac:dyDescent="0.25">
      <c r="F28" t="s">
        <v>218</v>
      </c>
      <c r="G28" t="s">
        <v>94</v>
      </c>
      <c r="H28">
        <v>27</v>
      </c>
    </row>
    <row r="29" spans="6:11" x14ac:dyDescent="0.25">
      <c r="F29" t="s">
        <v>218</v>
      </c>
      <c r="G29" t="s">
        <v>95</v>
      </c>
      <c r="H29">
        <v>25</v>
      </c>
    </row>
    <row r="30" spans="6:11" x14ac:dyDescent="0.25">
      <c r="F30" t="s">
        <v>218</v>
      </c>
      <c r="G30" t="s">
        <v>96</v>
      </c>
      <c r="H30">
        <v>1663</v>
      </c>
    </row>
    <row r="31" spans="6:11" x14ac:dyDescent="0.25">
      <c r="F31" t="s">
        <v>218</v>
      </c>
      <c r="G31" t="s">
        <v>97</v>
      </c>
      <c r="H31">
        <v>17</v>
      </c>
    </row>
    <row r="32" spans="6:11" x14ac:dyDescent="0.25">
      <c r="F32" t="s">
        <v>218</v>
      </c>
      <c r="G32" t="s">
        <v>98</v>
      </c>
      <c r="H32">
        <v>1649</v>
      </c>
    </row>
    <row r="33" spans="6:8" x14ac:dyDescent="0.25">
      <c r="F33" t="s">
        <v>218</v>
      </c>
      <c r="G33" t="s">
        <v>99</v>
      </c>
      <c r="H33">
        <v>20</v>
      </c>
    </row>
    <row r="34" spans="6:8" x14ac:dyDescent="0.25">
      <c r="F34" t="s">
        <v>218</v>
      </c>
      <c r="G34" t="s">
        <v>100</v>
      </c>
      <c r="H34">
        <v>11</v>
      </c>
    </row>
    <row r="35" spans="6:8" x14ac:dyDescent="0.25">
      <c r="F35" t="s">
        <v>218</v>
      </c>
      <c r="G35" t="s">
        <v>101</v>
      </c>
      <c r="H35">
        <v>8</v>
      </c>
    </row>
    <row r="36" spans="6:8" x14ac:dyDescent="0.25">
      <c r="F36" t="s">
        <v>218</v>
      </c>
      <c r="G36" t="s">
        <v>102</v>
      </c>
      <c r="H36">
        <v>23</v>
      </c>
    </row>
    <row r="37" spans="6:8" x14ac:dyDescent="0.25">
      <c r="F37" t="s">
        <v>218</v>
      </c>
      <c r="G37" t="s">
        <v>103</v>
      </c>
      <c r="H37">
        <v>1447</v>
      </c>
    </row>
    <row r="38" spans="6:8" x14ac:dyDescent="0.25">
      <c r="F38" t="s">
        <v>218</v>
      </c>
      <c r="G38" t="s">
        <v>104</v>
      </c>
      <c r="H38">
        <v>1925</v>
      </c>
    </row>
    <row r="39" spans="6:8" x14ac:dyDescent="0.25">
      <c r="F39" t="s">
        <v>218</v>
      </c>
      <c r="G39" t="s">
        <v>3</v>
      </c>
      <c r="H39">
        <v>13</v>
      </c>
    </row>
    <row r="40" spans="6:8" x14ac:dyDescent="0.25">
      <c r="F40" t="s">
        <v>219</v>
      </c>
      <c r="G40" t="s">
        <v>105</v>
      </c>
      <c r="H40">
        <v>38</v>
      </c>
    </row>
    <row r="41" spans="6:8" x14ac:dyDescent="0.25">
      <c r="F41" t="s">
        <v>219</v>
      </c>
      <c r="G41" t="s">
        <v>11</v>
      </c>
      <c r="H41">
        <v>40</v>
      </c>
    </row>
    <row r="42" spans="6:8" x14ac:dyDescent="0.25">
      <c r="F42" t="s">
        <v>219</v>
      </c>
      <c r="G42" t="s">
        <v>106</v>
      </c>
      <c r="H42">
        <v>39</v>
      </c>
    </row>
    <row r="43" spans="6:8" x14ac:dyDescent="0.25">
      <c r="F43" t="s">
        <v>219</v>
      </c>
      <c r="G43" t="s">
        <v>107</v>
      </c>
      <c r="H43">
        <v>47</v>
      </c>
    </row>
    <row r="44" spans="6:8" x14ac:dyDescent="0.25">
      <c r="F44" t="s">
        <v>219</v>
      </c>
      <c r="G44" t="s">
        <v>108</v>
      </c>
      <c r="H44">
        <v>2060</v>
      </c>
    </row>
    <row r="45" spans="6:8" x14ac:dyDescent="0.25">
      <c r="F45" t="s">
        <v>219</v>
      </c>
      <c r="G45" t="s">
        <v>109</v>
      </c>
      <c r="H45">
        <v>43</v>
      </c>
    </row>
    <row r="46" spans="6:8" x14ac:dyDescent="0.25">
      <c r="F46" t="s">
        <v>219</v>
      </c>
      <c r="G46" t="s">
        <v>110</v>
      </c>
      <c r="H46">
        <v>842</v>
      </c>
    </row>
    <row r="47" spans="6:8" x14ac:dyDescent="0.25">
      <c r="F47" t="s">
        <v>219</v>
      </c>
      <c r="G47" t="s">
        <v>36</v>
      </c>
      <c r="H47">
        <v>37</v>
      </c>
    </row>
    <row r="48" spans="6:8" x14ac:dyDescent="0.25">
      <c r="F48" t="s">
        <v>219</v>
      </c>
      <c r="G48" t="s">
        <v>111</v>
      </c>
      <c r="H48">
        <v>41</v>
      </c>
    </row>
    <row r="49" spans="6:8" x14ac:dyDescent="0.25">
      <c r="F49" t="s">
        <v>219</v>
      </c>
      <c r="G49" t="s">
        <v>112</v>
      </c>
      <c r="H49">
        <v>2077</v>
      </c>
    </row>
    <row r="50" spans="6:8" x14ac:dyDescent="0.25">
      <c r="F50" t="s">
        <v>219</v>
      </c>
      <c r="G50" t="s">
        <v>113</v>
      </c>
      <c r="H50">
        <v>48</v>
      </c>
    </row>
    <row r="51" spans="6:8" x14ac:dyDescent="0.25">
      <c r="F51" t="s">
        <v>219</v>
      </c>
      <c r="G51" t="s">
        <v>114</v>
      </c>
      <c r="H51">
        <v>42</v>
      </c>
    </row>
    <row r="52" spans="6:8" x14ac:dyDescent="0.25">
      <c r="F52" t="s">
        <v>219</v>
      </c>
      <c r="G52" t="s">
        <v>6</v>
      </c>
      <c r="H52">
        <v>46</v>
      </c>
    </row>
    <row r="53" spans="6:8" x14ac:dyDescent="0.25">
      <c r="F53" t="s">
        <v>219</v>
      </c>
      <c r="G53" t="s">
        <v>115</v>
      </c>
      <c r="H53">
        <v>44</v>
      </c>
    </row>
    <row r="54" spans="6:8" x14ac:dyDescent="0.25">
      <c r="F54" t="s">
        <v>219</v>
      </c>
      <c r="G54" t="s">
        <v>12</v>
      </c>
      <c r="H54">
        <v>45</v>
      </c>
    </row>
    <row r="55" spans="6:8" x14ac:dyDescent="0.25">
      <c r="F55" t="s">
        <v>220</v>
      </c>
      <c r="G55" t="s">
        <v>116</v>
      </c>
      <c r="H55">
        <v>1681</v>
      </c>
    </row>
    <row r="56" spans="6:8" x14ac:dyDescent="0.25">
      <c r="F56" t="s">
        <v>220</v>
      </c>
      <c r="G56" t="s">
        <v>117</v>
      </c>
      <c r="H56">
        <v>68</v>
      </c>
    </row>
    <row r="57" spans="6:8" x14ac:dyDescent="0.25">
      <c r="F57" t="s">
        <v>220</v>
      </c>
      <c r="G57" t="s">
        <v>38</v>
      </c>
      <c r="H57">
        <v>1679</v>
      </c>
    </row>
    <row r="58" spans="6:8" x14ac:dyDescent="0.25">
      <c r="F58" t="s">
        <v>220</v>
      </c>
      <c r="G58" t="s">
        <v>118</v>
      </c>
      <c r="H58">
        <v>70</v>
      </c>
    </row>
    <row r="59" spans="6:8" x14ac:dyDescent="0.25">
      <c r="F59" t="s">
        <v>220</v>
      </c>
      <c r="G59" t="s">
        <v>119</v>
      </c>
      <c r="H59">
        <v>1701</v>
      </c>
    </row>
    <row r="60" spans="6:8" x14ac:dyDescent="0.25">
      <c r="F60" t="s">
        <v>220</v>
      </c>
      <c r="G60" t="s">
        <v>120</v>
      </c>
      <c r="H60">
        <v>71</v>
      </c>
    </row>
    <row r="61" spans="6:8" x14ac:dyDescent="0.25">
      <c r="F61" t="s">
        <v>220</v>
      </c>
      <c r="G61" t="s">
        <v>121</v>
      </c>
      <c r="H61">
        <v>57</v>
      </c>
    </row>
    <row r="62" spans="6:8" x14ac:dyDescent="0.25">
      <c r="F62" t="s">
        <v>220</v>
      </c>
      <c r="G62" t="s">
        <v>122</v>
      </c>
      <c r="H62">
        <v>1672</v>
      </c>
    </row>
    <row r="63" spans="6:8" x14ac:dyDescent="0.25">
      <c r="F63" t="s">
        <v>220</v>
      </c>
      <c r="G63" t="s">
        <v>40</v>
      </c>
      <c r="H63">
        <v>2048</v>
      </c>
    </row>
    <row r="64" spans="6:8" x14ac:dyDescent="0.25">
      <c r="F64" t="s">
        <v>220</v>
      </c>
      <c r="G64" t="s">
        <v>22</v>
      </c>
      <c r="H64">
        <v>55</v>
      </c>
    </row>
    <row r="65" spans="6:8" x14ac:dyDescent="0.25">
      <c r="F65" t="s">
        <v>220</v>
      </c>
      <c r="G65" t="s">
        <v>123</v>
      </c>
      <c r="H65">
        <v>564</v>
      </c>
    </row>
    <row r="66" spans="6:8" x14ac:dyDescent="0.25">
      <c r="F66" t="s">
        <v>220</v>
      </c>
      <c r="G66" t="s">
        <v>21</v>
      </c>
      <c r="H66">
        <v>56</v>
      </c>
    </row>
    <row r="67" spans="6:8" x14ac:dyDescent="0.25">
      <c r="F67" t="s">
        <v>220</v>
      </c>
      <c r="G67" t="s">
        <v>124</v>
      </c>
      <c r="H67">
        <v>51</v>
      </c>
    </row>
    <row r="68" spans="6:8" x14ac:dyDescent="0.25">
      <c r="F68" t="s">
        <v>220</v>
      </c>
      <c r="G68" t="s">
        <v>125</v>
      </c>
      <c r="H68">
        <v>1675</v>
      </c>
    </row>
    <row r="69" spans="6:8" x14ac:dyDescent="0.25">
      <c r="F69" t="s">
        <v>220</v>
      </c>
      <c r="G69" t="s">
        <v>126</v>
      </c>
      <c r="H69">
        <v>52</v>
      </c>
    </row>
    <row r="70" spans="6:8" x14ac:dyDescent="0.25">
      <c r="F70" t="s">
        <v>220</v>
      </c>
      <c r="G70" t="s">
        <v>127</v>
      </c>
      <c r="H70">
        <v>73</v>
      </c>
    </row>
    <row r="71" spans="6:8" x14ac:dyDescent="0.25">
      <c r="F71" t="s">
        <v>220</v>
      </c>
      <c r="G71" t="s">
        <v>128</v>
      </c>
      <c r="H71">
        <v>1676</v>
      </c>
    </row>
    <row r="72" spans="6:8" x14ac:dyDescent="0.25">
      <c r="F72" t="s">
        <v>220</v>
      </c>
      <c r="G72" t="s">
        <v>129</v>
      </c>
      <c r="H72">
        <v>64</v>
      </c>
    </row>
    <row r="73" spans="6:8" x14ac:dyDescent="0.25">
      <c r="F73" t="s">
        <v>220</v>
      </c>
      <c r="G73" t="s">
        <v>130</v>
      </c>
      <c r="H73">
        <v>76</v>
      </c>
    </row>
    <row r="74" spans="6:8" x14ac:dyDescent="0.25">
      <c r="F74" t="s">
        <v>220</v>
      </c>
      <c r="G74" t="s">
        <v>131</v>
      </c>
      <c r="H74">
        <v>50</v>
      </c>
    </row>
    <row r="75" spans="6:8" x14ac:dyDescent="0.25">
      <c r="F75" t="s">
        <v>220</v>
      </c>
      <c r="G75" t="s">
        <v>132</v>
      </c>
      <c r="H75">
        <v>54</v>
      </c>
    </row>
    <row r="76" spans="6:8" x14ac:dyDescent="0.25">
      <c r="F76" t="s">
        <v>220</v>
      </c>
      <c r="G76" t="s">
        <v>133</v>
      </c>
      <c r="H76">
        <v>75</v>
      </c>
    </row>
    <row r="77" spans="6:8" x14ac:dyDescent="0.25">
      <c r="F77" t="s">
        <v>220</v>
      </c>
      <c r="G77" t="s">
        <v>134</v>
      </c>
      <c r="H77">
        <v>58</v>
      </c>
    </row>
    <row r="78" spans="6:8" x14ac:dyDescent="0.25">
      <c r="F78" t="s">
        <v>220</v>
      </c>
      <c r="G78" t="s">
        <v>135</v>
      </c>
      <c r="H78">
        <v>1652</v>
      </c>
    </row>
    <row r="79" spans="6:8" x14ac:dyDescent="0.25">
      <c r="F79" t="s">
        <v>220</v>
      </c>
      <c r="G79" t="s">
        <v>136</v>
      </c>
      <c r="H79">
        <v>1737</v>
      </c>
    </row>
    <row r="80" spans="6:8" x14ac:dyDescent="0.25">
      <c r="F80" t="s">
        <v>220</v>
      </c>
      <c r="G80" t="s">
        <v>137</v>
      </c>
      <c r="H80">
        <v>60</v>
      </c>
    </row>
    <row r="81" spans="6:8" x14ac:dyDescent="0.25">
      <c r="F81" t="s">
        <v>220</v>
      </c>
      <c r="G81" t="s">
        <v>138</v>
      </c>
      <c r="H81">
        <v>65</v>
      </c>
    </row>
    <row r="82" spans="6:8" x14ac:dyDescent="0.25">
      <c r="F82" t="s">
        <v>220</v>
      </c>
      <c r="G82" t="s">
        <v>30</v>
      </c>
      <c r="H82">
        <v>1700</v>
      </c>
    </row>
    <row r="83" spans="6:8" x14ac:dyDescent="0.25">
      <c r="F83" t="s">
        <v>220</v>
      </c>
      <c r="G83" t="s">
        <v>139</v>
      </c>
      <c r="H83">
        <v>53</v>
      </c>
    </row>
    <row r="84" spans="6:8" x14ac:dyDescent="0.25">
      <c r="F84" t="s">
        <v>220</v>
      </c>
      <c r="G84" t="s">
        <v>140</v>
      </c>
      <c r="H84">
        <v>1682</v>
      </c>
    </row>
    <row r="85" spans="6:8" x14ac:dyDescent="0.25">
      <c r="F85" t="s">
        <v>220</v>
      </c>
      <c r="G85" t="s">
        <v>19</v>
      </c>
      <c r="H85">
        <v>61</v>
      </c>
    </row>
    <row r="86" spans="6:8" x14ac:dyDescent="0.25">
      <c r="F86" t="s">
        <v>220</v>
      </c>
      <c r="G86" t="s">
        <v>141</v>
      </c>
      <c r="H86">
        <v>63</v>
      </c>
    </row>
    <row r="87" spans="6:8" x14ac:dyDescent="0.25">
      <c r="F87" t="s">
        <v>221</v>
      </c>
      <c r="G87" t="s">
        <v>142</v>
      </c>
      <c r="H87">
        <v>92</v>
      </c>
    </row>
    <row r="88" spans="6:8" x14ac:dyDescent="0.25">
      <c r="F88" t="s">
        <v>221</v>
      </c>
      <c r="G88" t="s">
        <v>143</v>
      </c>
      <c r="H88">
        <v>82</v>
      </c>
    </row>
    <row r="89" spans="6:8" x14ac:dyDescent="0.25">
      <c r="F89" t="s">
        <v>221</v>
      </c>
      <c r="G89" t="s">
        <v>31</v>
      </c>
      <c r="H89">
        <v>77</v>
      </c>
    </row>
    <row r="90" spans="6:8" x14ac:dyDescent="0.25">
      <c r="F90" t="s">
        <v>221</v>
      </c>
      <c r="G90" t="s">
        <v>5</v>
      </c>
      <c r="H90">
        <v>78</v>
      </c>
    </row>
    <row r="91" spans="6:8" x14ac:dyDescent="0.25">
      <c r="F91" t="s">
        <v>221</v>
      </c>
      <c r="G91" t="s">
        <v>144</v>
      </c>
      <c r="H91">
        <v>1666</v>
      </c>
    </row>
    <row r="92" spans="6:8" x14ac:dyDescent="0.25">
      <c r="F92" t="s">
        <v>221</v>
      </c>
      <c r="G92" t="s">
        <v>145</v>
      </c>
      <c r="H92">
        <v>84</v>
      </c>
    </row>
    <row r="93" spans="6:8" x14ac:dyDescent="0.25">
      <c r="F93" t="s">
        <v>221</v>
      </c>
      <c r="G93" t="s">
        <v>146</v>
      </c>
      <c r="H93">
        <v>88</v>
      </c>
    </row>
    <row r="94" spans="6:8" x14ac:dyDescent="0.25">
      <c r="F94" t="s">
        <v>221</v>
      </c>
      <c r="G94" t="s">
        <v>147</v>
      </c>
      <c r="H94">
        <v>2084</v>
      </c>
    </row>
    <row r="95" spans="6:8" x14ac:dyDescent="0.25">
      <c r="F95" t="s">
        <v>221</v>
      </c>
      <c r="G95" t="s">
        <v>148</v>
      </c>
      <c r="H95">
        <v>2086</v>
      </c>
    </row>
    <row r="96" spans="6:8" x14ac:dyDescent="0.25">
      <c r="F96" t="s">
        <v>221</v>
      </c>
      <c r="G96" t="s">
        <v>149</v>
      </c>
      <c r="H96">
        <v>1656</v>
      </c>
    </row>
    <row r="97" spans="6:8" x14ac:dyDescent="0.25">
      <c r="F97" t="s">
        <v>221</v>
      </c>
      <c r="G97" t="s">
        <v>150</v>
      </c>
      <c r="H97">
        <v>586</v>
      </c>
    </row>
    <row r="98" spans="6:8" x14ac:dyDescent="0.25">
      <c r="F98" t="s">
        <v>221</v>
      </c>
      <c r="G98" t="s">
        <v>151</v>
      </c>
      <c r="H98">
        <v>2085</v>
      </c>
    </row>
    <row r="99" spans="6:8" x14ac:dyDescent="0.25">
      <c r="F99" t="s">
        <v>221</v>
      </c>
      <c r="G99" t="s">
        <v>152</v>
      </c>
      <c r="H99">
        <v>86</v>
      </c>
    </row>
    <row r="100" spans="6:8" x14ac:dyDescent="0.25">
      <c r="F100" t="s">
        <v>221</v>
      </c>
      <c r="G100" t="s">
        <v>153</v>
      </c>
      <c r="H100">
        <v>79</v>
      </c>
    </row>
    <row r="101" spans="6:8" x14ac:dyDescent="0.25">
      <c r="F101" t="s">
        <v>221</v>
      </c>
      <c r="G101" t="s">
        <v>18</v>
      </c>
      <c r="H101">
        <v>87</v>
      </c>
    </row>
    <row r="102" spans="6:8" x14ac:dyDescent="0.25">
      <c r="F102" t="s">
        <v>221</v>
      </c>
      <c r="G102" t="s">
        <v>154</v>
      </c>
      <c r="H102">
        <v>80</v>
      </c>
    </row>
    <row r="103" spans="6:8" x14ac:dyDescent="0.25">
      <c r="F103" t="s">
        <v>221</v>
      </c>
      <c r="G103" t="s">
        <v>155</v>
      </c>
      <c r="H103">
        <v>93</v>
      </c>
    </row>
    <row r="104" spans="6:8" x14ac:dyDescent="0.25">
      <c r="F104" t="s">
        <v>221</v>
      </c>
      <c r="G104" t="s">
        <v>156</v>
      </c>
      <c r="H104">
        <v>91</v>
      </c>
    </row>
    <row r="105" spans="6:8" x14ac:dyDescent="0.25">
      <c r="F105" t="s">
        <v>221</v>
      </c>
      <c r="G105" t="s">
        <v>157</v>
      </c>
      <c r="H105">
        <v>90</v>
      </c>
    </row>
    <row r="106" spans="6:8" x14ac:dyDescent="0.25">
      <c r="F106" t="s">
        <v>221</v>
      </c>
      <c r="G106" t="s">
        <v>158</v>
      </c>
      <c r="H106">
        <v>83</v>
      </c>
    </row>
    <row r="107" spans="6:8" x14ac:dyDescent="0.25">
      <c r="F107" t="s">
        <v>221</v>
      </c>
      <c r="G107" t="s">
        <v>159</v>
      </c>
      <c r="H107">
        <v>81</v>
      </c>
    </row>
    <row r="108" spans="6:8" x14ac:dyDescent="0.25">
      <c r="F108" t="s">
        <v>221</v>
      </c>
      <c r="G108" t="s">
        <v>25</v>
      </c>
      <c r="H108">
        <v>85</v>
      </c>
    </row>
    <row r="109" spans="6:8" x14ac:dyDescent="0.25">
      <c r="F109" t="s">
        <v>222</v>
      </c>
      <c r="G109" t="s">
        <v>160</v>
      </c>
      <c r="H109">
        <v>97</v>
      </c>
    </row>
    <row r="110" spans="6:8" x14ac:dyDescent="0.25">
      <c r="F110" t="s">
        <v>222</v>
      </c>
      <c r="G110" t="s">
        <v>13</v>
      </c>
      <c r="H110">
        <v>98</v>
      </c>
    </row>
    <row r="111" spans="6:8" x14ac:dyDescent="0.25">
      <c r="F111" t="s">
        <v>222</v>
      </c>
      <c r="G111" t="s">
        <v>161</v>
      </c>
      <c r="H111">
        <v>107</v>
      </c>
    </row>
    <row r="112" spans="6:8" x14ac:dyDescent="0.25">
      <c r="F112" t="s">
        <v>222</v>
      </c>
      <c r="G112" t="s">
        <v>10</v>
      </c>
      <c r="H112">
        <v>99</v>
      </c>
    </row>
    <row r="113" spans="6:8" x14ac:dyDescent="0.25">
      <c r="F113" t="s">
        <v>222</v>
      </c>
      <c r="G113" t="s">
        <v>162</v>
      </c>
      <c r="H113">
        <v>105</v>
      </c>
    </row>
    <row r="114" spans="6:8" x14ac:dyDescent="0.25">
      <c r="F114" t="s">
        <v>222</v>
      </c>
      <c r="G114" t="s">
        <v>163</v>
      </c>
      <c r="H114">
        <v>2289</v>
      </c>
    </row>
    <row r="115" spans="6:8" x14ac:dyDescent="0.25">
      <c r="F115" t="s">
        <v>222</v>
      </c>
      <c r="G115" t="s">
        <v>164</v>
      </c>
      <c r="H115">
        <v>102</v>
      </c>
    </row>
    <row r="116" spans="6:8" x14ac:dyDescent="0.25">
      <c r="F116" t="s">
        <v>222</v>
      </c>
      <c r="G116" t="s">
        <v>165</v>
      </c>
      <c r="H116">
        <v>1999</v>
      </c>
    </row>
    <row r="117" spans="6:8" x14ac:dyDescent="0.25">
      <c r="F117" t="s">
        <v>222</v>
      </c>
      <c r="G117" t="s">
        <v>166</v>
      </c>
      <c r="H117">
        <v>104</v>
      </c>
    </row>
    <row r="118" spans="6:8" x14ac:dyDescent="0.25">
      <c r="F118" t="s">
        <v>222</v>
      </c>
      <c r="G118" t="s">
        <v>167</v>
      </c>
      <c r="H118">
        <v>96</v>
      </c>
    </row>
    <row r="119" spans="6:8" x14ac:dyDescent="0.25">
      <c r="F119" t="s">
        <v>222</v>
      </c>
      <c r="G119" t="s">
        <v>8</v>
      </c>
      <c r="H119">
        <v>106</v>
      </c>
    </row>
    <row r="120" spans="6:8" x14ac:dyDescent="0.25">
      <c r="F120" t="s">
        <v>222</v>
      </c>
      <c r="G120" t="s">
        <v>28</v>
      </c>
      <c r="H120">
        <v>94</v>
      </c>
    </row>
    <row r="121" spans="6:8" x14ac:dyDescent="0.25">
      <c r="F121" t="s">
        <v>222</v>
      </c>
      <c r="G121" t="s">
        <v>168</v>
      </c>
      <c r="H121">
        <v>100</v>
      </c>
    </row>
    <row r="122" spans="6:8" x14ac:dyDescent="0.25">
      <c r="F122" t="s">
        <v>222</v>
      </c>
      <c r="G122" t="s">
        <v>169</v>
      </c>
      <c r="H122">
        <v>95</v>
      </c>
    </row>
    <row r="123" spans="6:8" x14ac:dyDescent="0.25">
      <c r="F123" t="s">
        <v>222</v>
      </c>
      <c r="G123" t="s">
        <v>170</v>
      </c>
      <c r="H123">
        <v>1654</v>
      </c>
    </row>
    <row r="124" spans="6:8" x14ac:dyDescent="0.25">
      <c r="F124" t="s">
        <v>222</v>
      </c>
      <c r="G124" t="s">
        <v>27</v>
      </c>
      <c r="H124">
        <v>103</v>
      </c>
    </row>
    <row r="125" spans="6:8" x14ac:dyDescent="0.25">
      <c r="F125" t="s">
        <v>223</v>
      </c>
      <c r="G125" t="s">
        <v>171</v>
      </c>
      <c r="H125">
        <v>119</v>
      </c>
    </row>
    <row r="126" spans="6:8" x14ac:dyDescent="0.25">
      <c r="F126" t="s">
        <v>223</v>
      </c>
      <c r="G126" t="s">
        <v>172</v>
      </c>
      <c r="H126">
        <v>2010</v>
      </c>
    </row>
    <row r="127" spans="6:8" x14ac:dyDescent="0.25">
      <c r="F127" t="s">
        <v>223</v>
      </c>
      <c r="G127" t="s">
        <v>173</v>
      </c>
      <c r="H127">
        <v>120</v>
      </c>
    </row>
    <row r="128" spans="6:8" x14ac:dyDescent="0.25">
      <c r="F128" t="s">
        <v>223</v>
      </c>
      <c r="G128" t="s">
        <v>174</v>
      </c>
      <c r="H128">
        <v>122</v>
      </c>
    </row>
    <row r="129" spans="6:8" x14ac:dyDescent="0.25">
      <c r="F129" t="s">
        <v>223</v>
      </c>
      <c r="G129" t="s">
        <v>175</v>
      </c>
      <c r="H129">
        <v>117</v>
      </c>
    </row>
    <row r="130" spans="6:8" x14ac:dyDescent="0.25">
      <c r="F130" t="s">
        <v>223</v>
      </c>
      <c r="G130" t="s">
        <v>176</v>
      </c>
      <c r="H130">
        <v>2009</v>
      </c>
    </row>
    <row r="131" spans="6:8" x14ac:dyDescent="0.25">
      <c r="F131" t="s">
        <v>223</v>
      </c>
      <c r="G131" t="s">
        <v>177</v>
      </c>
      <c r="H131">
        <v>121</v>
      </c>
    </row>
    <row r="132" spans="6:8" x14ac:dyDescent="0.25">
      <c r="F132" t="s">
        <v>223</v>
      </c>
      <c r="G132" t="s">
        <v>178</v>
      </c>
      <c r="H132">
        <v>109</v>
      </c>
    </row>
    <row r="133" spans="6:8" x14ac:dyDescent="0.25">
      <c r="F133" t="s">
        <v>223</v>
      </c>
      <c r="G133" t="s">
        <v>37</v>
      </c>
      <c r="H133">
        <v>110</v>
      </c>
    </row>
    <row r="134" spans="6:8" x14ac:dyDescent="0.25">
      <c r="F134" t="s">
        <v>223</v>
      </c>
      <c r="G134" t="s">
        <v>179</v>
      </c>
      <c r="H134">
        <v>113</v>
      </c>
    </row>
    <row r="135" spans="6:8" x14ac:dyDescent="0.25">
      <c r="F135" t="s">
        <v>223</v>
      </c>
      <c r="G135" t="s">
        <v>33</v>
      </c>
      <c r="H135">
        <v>115</v>
      </c>
    </row>
    <row r="136" spans="6:8" x14ac:dyDescent="0.25">
      <c r="F136" t="s">
        <v>223</v>
      </c>
      <c r="G136" t="s">
        <v>180</v>
      </c>
      <c r="H136">
        <v>2012</v>
      </c>
    </row>
    <row r="137" spans="6:8" x14ac:dyDescent="0.25">
      <c r="F137" t="s">
        <v>223</v>
      </c>
      <c r="G137" t="s">
        <v>181</v>
      </c>
      <c r="H137">
        <v>114</v>
      </c>
    </row>
    <row r="138" spans="6:8" x14ac:dyDescent="0.25">
      <c r="F138" t="s">
        <v>223</v>
      </c>
      <c r="G138" t="s">
        <v>39</v>
      </c>
      <c r="H138">
        <v>111</v>
      </c>
    </row>
    <row r="139" spans="6:8" x14ac:dyDescent="0.25">
      <c r="F139" t="s">
        <v>223</v>
      </c>
      <c r="G139" t="s">
        <v>182</v>
      </c>
      <c r="H139">
        <v>2011</v>
      </c>
    </row>
    <row r="140" spans="6:8" x14ac:dyDescent="0.25">
      <c r="F140" t="s">
        <v>223</v>
      </c>
      <c r="G140" t="s">
        <v>17</v>
      </c>
      <c r="H140">
        <v>108</v>
      </c>
    </row>
    <row r="141" spans="6:8" x14ac:dyDescent="0.25">
      <c r="F141" t="s">
        <v>223</v>
      </c>
      <c r="G141" t="s">
        <v>183</v>
      </c>
      <c r="H141">
        <v>116</v>
      </c>
    </row>
    <row r="142" spans="6:8" x14ac:dyDescent="0.25">
      <c r="F142" t="s">
        <v>223</v>
      </c>
      <c r="G142" t="s">
        <v>184</v>
      </c>
      <c r="H142">
        <v>112</v>
      </c>
    </row>
    <row r="143" spans="6:8" x14ac:dyDescent="0.25">
      <c r="F143" t="s">
        <v>224</v>
      </c>
      <c r="G143" t="s">
        <v>32</v>
      </c>
      <c r="H143">
        <v>127</v>
      </c>
    </row>
    <row r="144" spans="6:8" x14ac:dyDescent="0.25">
      <c r="F144" t="s">
        <v>224</v>
      </c>
      <c r="G144" t="s">
        <v>14</v>
      </c>
      <c r="H144">
        <v>333</v>
      </c>
    </row>
    <row r="145" spans="6:8" x14ac:dyDescent="0.25">
      <c r="F145" t="s">
        <v>224</v>
      </c>
      <c r="G145" t="s">
        <v>185</v>
      </c>
      <c r="H145">
        <v>133</v>
      </c>
    </row>
    <row r="146" spans="6:8" x14ac:dyDescent="0.25">
      <c r="F146" t="s">
        <v>224</v>
      </c>
      <c r="G146" t="s">
        <v>186</v>
      </c>
      <c r="H146">
        <v>132</v>
      </c>
    </row>
    <row r="147" spans="6:8" x14ac:dyDescent="0.25">
      <c r="F147" t="s">
        <v>224</v>
      </c>
      <c r="G147" t="s">
        <v>15</v>
      </c>
      <c r="H147">
        <v>130</v>
      </c>
    </row>
    <row r="148" spans="6:8" x14ac:dyDescent="0.25">
      <c r="F148" t="s">
        <v>224</v>
      </c>
      <c r="G148" t="s">
        <v>187</v>
      </c>
      <c r="H148">
        <v>124</v>
      </c>
    </row>
    <row r="149" spans="6:8" x14ac:dyDescent="0.25">
      <c r="F149" t="s">
        <v>224</v>
      </c>
      <c r="G149" t="s">
        <v>4</v>
      </c>
      <c r="H149">
        <v>129</v>
      </c>
    </row>
    <row r="150" spans="6:8" x14ac:dyDescent="0.25">
      <c r="F150" t="s">
        <v>224</v>
      </c>
      <c r="G150" t="s">
        <v>7</v>
      </c>
      <c r="H150">
        <v>131</v>
      </c>
    </row>
    <row r="151" spans="6:8" x14ac:dyDescent="0.25">
      <c r="F151" t="s">
        <v>224</v>
      </c>
      <c r="G151" t="s">
        <v>188</v>
      </c>
      <c r="H151">
        <v>125</v>
      </c>
    </row>
    <row r="152" spans="6:8" x14ac:dyDescent="0.25">
      <c r="F152" t="s">
        <v>224</v>
      </c>
      <c r="G152" t="s">
        <v>20</v>
      </c>
      <c r="H152">
        <v>126</v>
      </c>
    </row>
    <row r="153" spans="6:8" x14ac:dyDescent="0.25">
      <c r="F153" t="s">
        <v>224</v>
      </c>
      <c r="G153" t="s">
        <v>189</v>
      </c>
      <c r="H153">
        <v>128</v>
      </c>
    </row>
    <row r="154" spans="6:8" x14ac:dyDescent="0.25">
      <c r="F154" t="s">
        <v>224</v>
      </c>
      <c r="G154" t="s">
        <v>190</v>
      </c>
      <c r="H154">
        <v>123</v>
      </c>
    </row>
    <row r="155" spans="6:8" x14ac:dyDescent="0.25">
      <c r="F155" t="s">
        <v>224</v>
      </c>
      <c r="G155" t="s">
        <v>29</v>
      </c>
      <c r="H155">
        <v>134</v>
      </c>
    </row>
    <row r="156" spans="6:8" x14ac:dyDescent="0.25">
      <c r="F156" t="s">
        <v>225</v>
      </c>
      <c r="G156" t="s">
        <v>191</v>
      </c>
      <c r="H156">
        <v>140</v>
      </c>
    </row>
    <row r="157" spans="6:8" x14ac:dyDescent="0.25">
      <c r="F157" t="s">
        <v>225</v>
      </c>
      <c r="G157" t="s">
        <v>24</v>
      </c>
      <c r="H157">
        <v>136</v>
      </c>
    </row>
    <row r="158" spans="6:8" x14ac:dyDescent="0.25">
      <c r="F158" t="s">
        <v>225</v>
      </c>
      <c r="G158" t="s">
        <v>192</v>
      </c>
      <c r="H158">
        <v>148</v>
      </c>
    </row>
    <row r="159" spans="6:8" x14ac:dyDescent="0.25">
      <c r="F159" t="s">
        <v>225</v>
      </c>
      <c r="G159" t="s">
        <v>193</v>
      </c>
      <c r="H159">
        <v>142</v>
      </c>
    </row>
    <row r="160" spans="6:8" x14ac:dyDescent="0.25">
      <c r="F160" t="s">
        <v>225</v>
      </c>
      <c r="G160" t="s">
        <v>194</v>
      </c>
      <c r="H160">
        <v>135</v>
      </c>
    </row>
    <row r="161" spans="6:8" x14ac:dyDescent="0.25">
      <c r="F161" t="s">
        <v>225</v>
      </c>
      <c r="G161" t="s">
        <v>195</v>
      </c>
      <c r="H161">
        <v>143</v>
      </c>
    </row>
    <row r="162" spans="6:8" x14ac:dyDescent="0.25">
      <c r="F162" t="s">
        <v>225</v>
      </c>
      <c r="G162" t="s">
        <v>9</v>
      </c>
      <c r="H162">
        <v>2073</v>
      </c>
    </row>
    <row r="163" spans="6:8" x14ac:dyDescent="0.25">
      <c r="F163" t="s">
        <v>225</v>
      </c>
      <c r="G163" t="s">
        <v>196</v>
      </c>
      <c r="H163">
        <v>2053</v>
      </c>
    </row>
    <row r="164" spans="6:8" x14ac:dyDescent="0.25">
      <c r="F164" t="s">
        <v>225</v>
      </c>
      <c r="G164" t="s">
        <v>197</v>
      </c>
      <c r="H164">
        <v>146</v>
      </c>
    </row>
    <row r="165" spans="6:8" x14ac:dyDescent="0.25">
      <c r="F165" t="s">
        <v>225</v>
      </c>
      <c r="G165" t="s">
        <v>2</v>
      </c>
      <c r="H165">
        <v>139</v>
      </c>
    </row>
    <row r="166" spans="6:8" x14ac:dyDescent="0.25">
      <c r="F166" t="s">
        <v>225</v>
      </c>
      <c r="G166" t="s">
        <v>198</v>
      </c>
      <c r="H166">
        <v>145</v>
      </c>
    </row>
    <row r="167" spans="6:8" x14ac:dyDescent="0.25">
      <c r="F167" t="s">
        <v>225</v>
      </c>
      <c r="G167" t="s">
        <v>199</v>
      </c>
      <c r="H167">
        <v>163</v>
      </c>
    </row>
    <row r="168" spans="6:8" x14ac:dyDescent="0.25">
      <c r="F168" t="s">
        <v>225</v>
      </c>
      <c r="G168" t="s">
        <v>26</v>
      </c>
      <c r="H168">
        <v>137</v>
      </c>
    </row>
    <row r="169" spans="6:8" x14ac:dyDescent="0.25">
      <c r="F169" t="s">
        <v>225</v>
      </c>
      <c r="G169" t="s">
        <v>200</v>
      </c>
      <c r="H169">
        <v>144</v>
      </c>
    </row>
    <row r="170" spans="6:8" x14ac:dyDescent="0.25">
      <c r="F170" t="s">
        <v>225</v>
      </c>
      <c r="G170" t="s">
        <v>23</v>
      </c>
      <c r="H170">
        <v>147</v>
      </c>
    </row>
    <row r="171" spans="6:8" x14ac:dyDescent="0.25">
      <c r="F171" t="s">
        <v>225</v>
      </c>
      <c r="G171" t="s">
        <v>201</v>
      </c>
      <c r="H171">
        <v>138</v>
      </c>
    </row>
    <row r="172" spans="6:8" x14ac:dyDescent="0.25">
      <c r="F172" t="s">
        <v>225</v>
      </c>
      <c r="G172" t="s">
        <v>16</v>
      </c>
      <c r="H172">
        <v>141</v>
      </c>
    </row>
    <row r="173" spans="6:8" x14ac:dyDescent="0.25">
      <c r="F173" t="s">
        <v>226</v>
      </c>
      <c r="G173" t="s">
        <v>202</v>
      </c>
      <c r="H173">
        <v>902</v>
      </c>
    </row>
    <row r="174" spans="6:8" x14ac:dyDescent="0.25">
      <c r="F174" t="s">
        <v>226</v>
      </c>
      <c r="G174" t="s">
        <v>34</v>
      </c>
      <c r="H174">
        <v>159</v>
      </c>
    </row>
    <row r="175" spans="6:8" x14ac:dyDescent="0.25">
      <c r="F175" t="s">
        <v>226</v>
      </c>
      <c r="G175" t="s">
        <v>203</v>
      </c>
      <c r="H175">
        <v>2013</v>
      </c>
    </row>
    <row r="176" spans="6:8" x14ac:dyDescent="0.25">
      <c r="F176" t="s">
        <v>226</v>
      </c>
      <c r="G176" t="s">
        <v>204</v>
      </c>
      <c r="H176">
        <v>151</v>
      </c>
    </row>
    <row r="177" spans="6:8" x14ac:dyDescent="0.25">
      <c r="F177" t="s">
        <v>226</v>
      </c>
      <c r="G177" t="s">
        <v>205</v>
      </c>
      <c r="H177">
        <v>154</v>
      </c>
    </row>
    <row r="178" spans="6:8" x14ac:dyDescent="0.25">
      <c r="F178" t="s">
        <v>226</v>
      </c>
      <c r="G178" t="s">
        <v>206</v>
      </c>
      <c r="H178">
        <v>152</v>
      </c>
    </row>
    <row r="179" spans="6:8" x14ac:dyDescent="0.25">
      <c r="F179" t="s">
        <v>226</v>
      </c>
      <c r="G179" t="s">
        <v>207</v>
      </c>
      <c r="H179">
        <v>149</v>
      </c>
    </row>
    <row r="180" spans="6:8" x14ac:dyDescent="0.25">
      <c r="F180" t="s">
        <v>226</v>
      </c>
      <c r="G180" t="s">
        <v>208</v>
      </c>
      <c r="H180">
        <v>2000</v>
      </c>
    </row>
    <row r="181" spans="6:8" x14ac:dyDescent="0.25">
      <c r="F181" t="s">
        <v>226</v>
      </c>
      <c r="G181" t="s">
        <v>209</v>
      </c>
      <c r="H181">
        <v>2069</v>
      </c>
    </row>
    <row r="182" spans="6:8" x14ac:dyDescent="0.25">
      <c r="F182" t="s">
        <v>226</v>
      </c>
      <c r="G182" t="s">
        <v>210</v>
      </c>
      <c r="H182">
        <v>155</v>
      </c>
    </row>
    <row r="183" spans="6:8" x14ac:dyDescent="0.25">
      <c r="F183" t="s">
        <v>226</v>
      </c>
      <c r="G183" t="s">
        <v>211</v>
      </c>
      <c r="H183">
        <v>161</v>
      </c>
    </row>
    <row r="184" spans="6:8" x14ac:dyDescent="0.25">
      <c r="F184" t="s">
        <v>226</v>
      </c>
      <c r="G184" t="s">
        <v>212</v>
      </c>
      <c r="H184">
        <v>158</v>
      </c>
    </row>
    <row r="185" spans="6:8" x14ac:dyDescent="0.25">
      <c r="F185" t="s">
        <v>226</v>
      </c>
      <c r="G185" t="s">
        <v>213</v>
      </c>
      <c r="H185">
        <v>160</v>
      </c>
    </row>
    <row r="186" spans="6:8" x14ac:dyDescent="0.25">
      <c r="F186" t="s">
        <v>226</v>
      </c>
      <c r="G186" t="s">
        <v>214</v>
      </c>
      <c r="H186">
        <v>150</v>
      </c>
    </row>
    <row r="187" spans="6:8" x14ac:dyDescent="0.25">
      <c r="F187" t="s">
        <v>226</v>
      </c>
      <c r="G187" t="s">
        <v>215</v>
      </c>
      <c r="H187">
        <v>157</v>
      </c>
    </row>
    <row r="188" spans="6:8" x14ac:dyDescent="0.25">
      <c r="F188" t="s">
        <v>226</v>
      </c>
      <c r="G188" t="s">
        <v>216</v>
      </c>
      <c r="H188">
        <v>153</v>
      </c>
    </row>
    <row r="189" spans="6:8" x14ac:dyDescent="0.25">
      <c r="F189" t="s">
        <v>226</v>
      </c>
      <c r="G189" t="s">
        <v>217</v>
      </c>
      <c r="H189">
        <v>156</v>
      </c>
    </row>
  </sheetData>
  <phoneticPr fontId="4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95FD0CB21C0274090BD2731A012FD1F" ma:contentTypeVersion="8" ma:contentTypeDescription="Crear nuevo documento." ma:contentTypeScope="" ma:versionID="9f5847f754c005e7ae6e09aa49f8fef9">
  <xsd:schema xmlns:xsd="http://www.w3.org/2001/XMLSchema" xmlns:xs="http://www.w3.org/2001/XMLSchema" xmlns:p="http://schemas.microsoft.com/office/2006/metadata/properties" xmlns:ns3="88128d8c-9f11-469d-8704-689c1a68d4c5" xmlns:ns4="fc850f04-81b9-4bf3-87e8-f8a137233b36" targetNamespace="http://schemas.microsoft.com/office/2006/metadata/properties" ma:root="true" ma:fieldsID="db18a48a8076d9bbe9f95a777454c90b" ns3:_="" ns4:_="">
    <xsd:import namespace="88128d8c-9f11-469d-8704-689c1a68d4c5"/>
    <xsd:import namespace="fc850f04-81b9-4bf3-87e8-f8a137233b3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bjectDetectorVersions" minOccurs="0"/>
                <xsd:element ref="ns3:_activity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128d8c-9f11-469d-8704-689c1a68d4c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4" nillable="true" ma:displayName="_activity" ma:hidden="true" ma:internalName="_activity">
      <xsd:simpleType>
        <xsd:restriction base="dms:Note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850f04-81b9-4bf3-87e8-f8a137233b3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88128d8c-9f11-469d-8704-689c1a68d4c5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B1A38C8-2640-4DBD-B922-5D7B4A08DE4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128d8c-9f11-469d-8704-689c1a68d4c5"/>
    <ds:schemaRef ds:uri="fc850f04-81b9-4bf3-87e8-f8a137233b3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662BD8E-D617-4869-96A1-D0DB1977E0B7}">
  <ds:schemaRefs>
    <ds:schemaRef ds:uri="http://schemas.openxmlformats.org/package/2006/metadata/core-properties"/>
    <ds:schemaRef ds:uri="http://purl.org/dc/terms/"/>
    <ds:schemaRef ds:uri="http://schemas.microsoft.com/office/2006/documentManagement/types"/>
    <ds:schemaRef ds:uri="http://www.w3.org/XML/1998/namespace"/>
    <ds:schemaRef ds:uri="http://purl.org/dc/elements/1.1/"/>
    <ds:schemaRef ds:uri="http://purl.org/dc/dcmitype/"/>
    <ds:schemaRef ds:uri="http://schemas.microsoft.com/office/infopath/2007/PartnerControls"/>
    <ds:schemaRef ds:uri="fc850f04-81b9-4bf3-87e8-f8a137233b36"/>
    <ds:schemaRef ds:uri="88128d8c-9f11-469d-8704-689c1a68d4c5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C375E05B-7F7E-4EA0-BF9A-9DE75EE7338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14</vt:i4>
      </vt:variant>
    </vt:vector>
  </HeadingPairs>
  <TitlesOfParts>
    <vt:vector size="17" baseType="lpstr">
      <vt:lpstr>Nomina personal Fijo y Temporal</vt:lpstr>
      <vt:lpstr>Militares </vt:lpstr>
      <vt:lpstr>Hoja2</vt:lpstr>
      <vt:lpstr>Años</vt:lpstr>
      <vt:lpstr>Meses</vt:lpstr>
      <vt:lpstr>Reg_0</vt:lpstr>
      <vt:lpstr>Reg_1</vt:lpstr>
      <vt:lpstr>Reg_2</vt:lpstr>
      <vt:lpstr>Reg_3</vt:lpstr>
      <vt:lpstr>Reg_4</vt:lpstr>
      <vt:lpstr>Reg_5</vt:lpstr>
      <vt:lpstr>Reg_6</vt:lpstr>
      <vt:lpstr>Reg_7</vt:lpstr>
      <vt:lpstr>Reg_8</vt:lpstr>
      <vt:lpstr>Reg0</vt:lpstr>
      <vt:lpstr>Regiones</vt:lpstr>
      <vt:lpstr>Sexos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 Inspiron</dc:creator>
  <cp:lastModifiedBy>Emelin Martinez de la Cruz</cp:lastModifiedBy>
  <cp:lastPrinted>2024-04-22T20:05:18Z</cp:lastPrinted>
  <dcterms:created xsi:type="dcterms:W3CDTF">2019-01-04T17:09:11Z</dcterms:created>
  <dcterms:modified xsi:type="dcterms:W3CDTF">2024-04-22T20:05:30Z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0x010100995FD0CB21C0274090BD2731A012FD1F</vt:lpwstr>
  </property>
</Properties>
</file>