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NOVIEMBRE 2025 PARA OAI\"/>
    </mc:Choice>
  </mc:AlternateContent>
  <xr:revisionPtr revIDLastSave="0" documentId="13_ncr:1_{2B02CB8F-C347-4E1C-818D-928353859E30}" xr6:coauthVersionLast="47" xr6:coauthVersionMax="47" xr10:uidLastSave="{00000000-0000-0000-0000-000000000000}"/>
  <workbookProtection workbookAlgorithmName="SHA-512" workbookHashValue="qc6MwHKmKwUHS8tn889/kcVSJAY8f3bRZMAPzgIVfCcca7/NKbIHKxnUTrBQW47ur4+4I3jIXIbnFBKR/l6Kbg==" workbookSaltValue="gS6CtJppgIsZtOz096wohQ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Temporal'!$A$8:$P$651</definedName>
    <definedName name="Años">Hoja2!$J$4:$J$5</definedName>
    <definedName name="_xlnm.Print_Area" localSheetId="0">'Nomina personal Fijo y Temporal'!$A$1:$O$675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4" l="1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J650" i="1" l="1"/>
  <c r="K344" i="1"/>
  <c r="O344" i="1" s="1"/>
  <c r="K462" i="1"/>
  <c r="O462" i="1" s="1"/>
  <c r="K181" i="1"/>
  <c r="O181" i="1" s="1"/>
  <c r="K98" i="1"/>
  <c r="O98" i="1" s="1"/>
  <c r="K217" i="1"/>
  <c r="O217" i="1" s="1"/>
  <c r="K554" i="1"/>
  <c r="O554" i="1" s="1"/>
  <c r="K555" i="1"/>
  <c r="O555" i="1" s="1"/>
  <c r="K429" i="1"/>
  <c r="O429" i="1" s="1"/>
  <c r="K636" i="1"/>
  <c r="O636" i="1" s="1"/>
  <c r="M634" i="1"/>
  <c r="K634" i="1"/>
  <c r="O634" i="1" l="1"/>
  <c r="N37" i="4"/>
  <c r="I37" i="4"/>
  <c r="K118" i="1"/>
  <c r="M118" i="1"/>
  <c r="O118" i="1" l="1"/>
  <c r="M79" i="1"/>
  <c r="K79" i="1"/>
  <c r="O79" i="1" l="1"/>
  <c r="K223" i="1"/>
  <c r="M223" i="1"/>
  <c r="K248" i="1"/>
  <c r="M248" i="1"/>
  <c r="K484" i="1"/>
  <c r="M484" i="1"/>
  <c r="K78" i="1"/>
  <c r="M78" i="1"/>
  <c r="K46" i="1"/>
  <c r="M46" i="1"/>
  <c r="O223" i="1" l="1"/>
  <c r="O248" i="1"/>
  <c r="O78" i="1"/>
  <c r="O484" i="1"/>
  <c r="O46" i="1"/>
  <c r="M269" i="1" l="1"/>
  <c r="M591" i="1"/>
  <c r="M488" i="1"/>
  <c r="K598" i="1"/>
  <c r="K534" i="1"/>
  <c r="K432" i="1"/>
  <c r="K356" i="1"/>
  <c r="K320" i="1"/>
  <c r="K49" i="1"/>
  <c r="K505" i="1"/>
  <c r="K536" i="1"/>
  <c r="K597" i="1"/>
  <c r="K137" i="1"/>
  <c r="K568" i="1"/>
  <c r="K528" i="1"/>
  <c r="K529" i="1"/>
  <c r="K52" i="1"/>
  <c r="K99" i="1"/>
  <c r="K12" i="1"/>
  <c r="K14" i="1"/>
  <c r="K121" i="1"/>
  <c r="K364" i="1"/>
  <c r="K60" i="1"/>
  <c r="K422" i="1"/>
  <c r="K186" i="1"/>
  <c r="K53" i="1"/>
  <c r="K430" i="1"/>
  <c r="K187" i="1"/>
  <c r="K183" i="1"/>
  <c r="K207" i="1"/>
  <c r="K13" i="1"/>
  <c r="K330" i="1"/>
  <c r="K63" i="1"/>
  <c r="K18" i="1"/>
  <c r="K184" i="1"/>
  <c r="K322" i="1"/>
  <c r="K369" i="1"/>
  <c r="K321" i="1"/>
  <c r="K549" i="1"/>
  <c r="K61" i="1"/>
  <c r="K533" i="1"/>
  <c r="K600" i="1"/>
  <c r="K345" i="1"/>
  <c r="K103" i="1"/>
  <c r="K54" i="1"/>
  <c r="K62" i="1"/>
  <c r="K57" i="1"/>
  <c r="K468" i="1"/>
  <c r="K348" i="1"/>
  <c r="K17" i="1"/>
  <c r="K517" i="1"/>
  <c r="K510" i="1"/>
  <c r="K567" i="1"/>
  <c r="K516" i="1"/>
  <c r="K200" i="1"/>
  <c r="K203" i="1"/>
  <c r="K56" i="1"/>
  <c r="K22" i="1"/>
  <c r="K541" i="1"/>
  <c r="K467" i="1"/>
  <c r="K323" i="1"/>
  <c r="K249" i="1"/>
  <c r="K66" i="1"/>
  <c r="K519" i="1"/>
  <c r="K349" i="1"/>
  <c r="K469" i="1"/>
  <c r="K530" i="1"/>
  <c r="K498" i="1"/>
  <c r="K592" i="1"/>
  <c r="K638" i="1"/>
  <c r="K511" i="1"/>
  <c r="K523" i="1"/>
  <c r="K563" i="1"/>
  <c r="K543" i="1"/>
  <c r="K544" i="1"/>
  <c r="K545" i="1"/>
  <c r="K546" i="1"/>
  <c r="K547" i="1"/>
  <c r="K542" i="1"/>
  <c r="K525" i="1"/>
  <c r="K522" i="1"/>
  <c r="K513" i="1"/>
  <c r="K514" i="1"/>
  <c r="K515" i="1"/>
  <c r="K599" i="1"/>
  <c r="K566" i="1"/>
  <c r="K502" i="1"/>
  <c r="K497" i="1"/>
  <c r="K499" i="1"/>
  <c r="K423" i="1"/>
  <c r="K524" i="1"/>
  <c r="K500" i="1"/>
  <c r="K42" i="1"/>
  <c r="K140" i="1"/>
  <c r="K141" i="1"/>
  <c r="K328" i="1"/>
  <c r="K37" i="1"/>
  <c r="K119" i="1"/>
  <c r="K593" i="1"/>
  <c r="K594" i="1"/>
  <c r="K19" i="1"/>
  <c r="K253" i="1"/>
  <c r="K350" i="1"/>
  <c r="K357" i="1"/>
  <c r="K639" i="1"/>
  <c r="K201" i="1"/>
  <c r="K361" i="1"/>
  <c r="K512" i="1"/>
  <c r="K351" i="1"/>
  <c r="K595" i="1"/>
  <c r="K596" i="1"/>
  <c r="K358" i="1"/>
  <c r="K15" i="1"/>
  <c r="K208" i="1"/>
  <c r="K202" i="1"/>
  <c r="K58" i="1"/>
  <c r="K80" i="1"/>
  <c r="K64" i="1"/>
  <c r="K21" i="1"/>
  <c r="K367" i="1"/>
  <c r="K365" i="1"/>
  <c r="K319" i="1"/>
  <c r="K366" i="1"/>
  <c r="K352" i="1"/>
  <c r="K471" i="1"/>
  <c r="K359" i="1"/>
  <c r="K251" i="1"/>
  <c r="K65" i="1"/>
  <c r="K250" i="1"/>
  <c r="K185" i="1"/>
  <c r="K67" i="1"/>
  <c r="K59" i="1"/>
  <c r="K252" i="1"/>
  <c r="K640" i="1"/>
  <c r="K47" i="1"/>
  <c r="K360" i="1"/>
  <c r="K55" i="1"/>
  <c r="K81" i="1"/>
  <c r="K69" i="1"/>
  <c r="K236" i="1"/>
  <c r="K501" i="1"/>
  <c r="K353" i="1"/>
  <c r="K362" i="1"/>
  <c r="K564" i="1"/>
  <c r="K565" i="1"/>
  <c r="K472" i="1"/>
  <c r="K138" i="1"/>
  <c r="K363" i="1"/>
  <c r="K139" i="1"/>
  <c r="K211" i="1"/>
  <c r="K535" i="1"/>
  <c r="K41" i="1"/>
  <c r="K182" i="1"/>
  <c r="K11" i="1"/>
  <c r="K71" i="1"/>
  <c r="K68" i="1"/>
  <c r="K540" i="1"/>
  <c r="K44" i="1"/>
  <c r="K48" i="1"/>
  <c r="K431" i="1"/>
  <c r="K104" i="1"/>
  <c r="K435" i="1"/>
  <c r="K370" i="1"/>
  <c r="K255" i="1"/>
  <c r="K258" i="1"/>
  <c r="K143" i="1"/>
  <c r="K72" i="1"/>
  <c r="K371" i="1"/>
  <c r="K209" i="1"/>
  <c r="K237" i="1"/>
  <c r="K113" i="1"/>
  <c r="K129" i="1"/>
  <c r="K170" i="1"/>
  <c r="K235" i="1"/>
  <c r="K407" i="1"/>
  <c r="K372" i="1"/>
  <c r="K259" i="1"/>
  <c r="K260" i="1"/>
  <c r="K261" i="1"/>
  <c r="K262" i="1"/>
  <c r="K402" i="1"/>
  <c r="K403" i="1"/>
  <c r="K144" i="1"/>
  <c r="K128" i="1"/>
  <c r="K405" i="1"/>
  <c r="K406" i="1"/>
  <c r="K34" i="1"/>
  <c r="K35" i="1"/>
  <c r="K102" i="1"/>
  <c r="K189" i="1"/>
  <c r="K190" i="1"/>
  <c r="K132" i="1"/>
  <c r="K234" i="1"/>
  <c r="K89" i="1"/>
  <c r="K482" i="1"/>
  <c r="K205" i="1"/>
  <c r="K486" i="1"/>
  <c r="K82" i="1"/>
  <c r="K20" i="1"/>
  <c r="K228" i="1"/>
  <c r="K83" i="1"/>
  <c r="K491" i="1"/>
  <c r="K537" i="1"/>
  <c r="K590" i="1"/>
  <c r="K632" i="1"/>
  <c r="K532" i="1"/>
  <c r="K246" i="1"/>
  <c r="K238" i="1"/>
  <c r="K38" i="1"/>
  <c r="K172" i="1"/>
  <c r="K188" i="1"/>
  <c r="K210" i="1"/>
  <c r="K130" i="1"/>
  <c r="K171" i="1"/>
  <c r="K631" i="1"/>
  <c r="K263" i="1"/>
  <c r="K10" i="1"/>
  <c r="K94" i="1"/>
  <c r="K239" i="1"/>
  <c r="K90" i="1"/>
  <c r="K466" i="1"/>
  <c r="K16" i="1"/>
  <c r="K264" i="1"/>
  <c r="K133" i="1"/>
  <c r="K134" i="1"/>
  <c r="K457" i="1"/>
  <c r="K91" i="1"/>
  <c r="K633" i="1"/>
  <c r="K265" i="1"/>
  <c r="K245" i="1"/>
  <c r="K43" i="1"/>
  <c r="K95" i="1"/>
  <c r="K135" i="1"/>
  <c r="K637" i="1"/>
  <c r="K174" i="1"/>
  <c r="K175" i="1"/>
  <c r="K176" i="1"/>
  <c r="K177" i="1"/>
  <c r="K178" i="1"/>
  <c r="K553" i="1"/>
  <c r="K247" i="1"/>
  <c r="K220" i="1"/>
  <c r="K76" i="1"/>
  <c r="K77" i="1"/>
  <c r="K331" i="1"/>
  <c r="K173" i="1"/>
  <c r="K487" i="1"/>
  <c r="K496" i="1"/>
  <c r="K630" i="1"/>
  <c r="K221" i="1"/>
  <c r="K199" i="1"/>
  <c r="K368" i="1"/>
  <c r="K97" i="1"/>
  <c r="K518" i="1"/>
  <c r="K222" i="1"/>
  <c r="K266" i="1"/>
  <c r="K635" i="1"/>
  <c r="K591" i="1"/>
  <c r="K488" i="1"/>
  <c r="K425" i="1"/>
  <c r="K426" i="1"/>
  <c r="K427" i="1"/>
  <c r="K428" i="1"/>
  <c r="K267" i="1"/>
  <c r="K463" i="1"/>
  <c r="K460" i="1"/>
  <c r="K604" i="1"/>
  <c r="K644" i="1"/>
  <c r="K589" i="1"/>
  <c r="K570" i="1"/>
  <c r="K268" i="1"/>
  <c r="K142" i="1"/>
  <c r="K36" i="1"/>
  <c r="K197" i="1"/>
  <c r="K354" i="1"/>
  <c r="K198" i="1"/>
  <c r="K461" i="1"/>
  <c r="K464" i="1"/>
  <c r="K465" i="1"/>
  <c r="K92" i="1"/>
  <c r="K93" i="1"/>
  <c r="K50" i="1"/>
  <c r="K219" i="1"/>
  <c r="K332" i="1"/>
  <c r="K204" i="1"/>
  <c r="K225" i="1"/>
  <c r="K254" i="1"/>
  <c r="K333" i="1"/>
  <c r="K269" i="1"/>
  <c r="K334" i="1"/>
  <c r="K270" i="1"/>
  <c r="K271" i="1"/>
  <c r="K272" i="1"/>
  <c r="K273" i="1"/>
  <c r="K274" i="1"/>
  <c r="K275" i="1"/>
  <c r="K276" i="1"/>
  <c r="K277" i="1"/>
  <c r="K278" i="1"/>
  <c r="K279" i="1"/>
  <c r="K280" i="1"/>
  <c r="K373" i="1"/>
  <c r="K114" i="1"/>
  <c r="K136" i="1"/>
  <c r="K483" i="1"/>
  <c r="K374" i="1"/>
  <c r="K375" i="1"/>
  <c r="K84" i="1"/>
  <c r="K241" i="1"/>
  <c r="K191" i="1"/>
  <c r="K376" i="1"/>
  <c r="K377" i="1"/>
  <c r="K558" i="1"/>
  <c r="K335" i="1"/>
  <c r="K281" i="1"/>
  <c r="K242" i="1"/>
  <c r="K282" i="1"/>
  <c r="K355" i="1"/>
  <c r="K107" i="1"/>
  <c r="K108" i="1"/>
  <c r="K378" i="1"/>
  <c r="K379" i="1"/>
  <c r="K380" i="1"/>
  <c r="K283" i="1"/>
  <c r="K284" i="1"/>
  <c r="K459" i="1"/>
  <c r="K336" i="1"/>
  <c r="K285" i="1"/>
  <c r="K381" i="1"/>
  <c r="K382" i="1"/>
  <c r="K324" i="1"/>
  <c r="K383" i="1"/>
  <c r="K384" i="1"/>
  <c r="K385" i="1"/>
  <c r="K601" i="1"/>
  <c r="K386" i="1"/>
  <c r="K286" i="1"/>
  <c r="K287" i="1"/>
  <c r="K288" i="1"/>
  <c r="K387" i="1"/>
  <c r="K289" i="1"/>
  <c r="K408" i="1"/>
  <c r="K388" i="1"/>
  <c r="K474" i="1"/>
  <c r="K475" i="1"/>
  <c r="K476" i="1"/>
  <c r="K477" i="1"/>
  <c r="K106" i="1"/>
  <c r="K145" i="1"/>
  <c r="K146" i="1"/>
  <c r="K147" i="1"/>
  <c r="K148" i="1"/>
  <c r="K149" i="1"/>
  <c r="K150" i="1"/>
  <c r="K151" i="1"/>
  <c r="K152" i="1"/>
  <c r="K421" i="1"/>
  <c r="K153" i="1"/>
  <c r="K154" i="1"/>
  <c r="K23" i="1"/>
  <c r="K155" i="1"/>
  <c r="K156" i="1"/>
  <c r="K157" i="1"/>
  <c r="K158" i="1"/>
  <c r="K436" i="1"/>
  <c r="K122" i="1"/>
  <c r="K124" i="1"/>
  <c r="K389" i="1"/>
  <c r="K390" i="1"/>
  <c r="K290" i="1"/>
  <c r="K325" i="1"/>
  <c r="K437" i="1"/>
  <c r="K45" i="1"/>
  <c r="K433" i="1"/>
  <c r="K438" i="1"/>
  <c r="K439" i="1"/>
  <c r="K440" i="1"/>
  <c r="K441" i="1"/>
  <c r="K434" i="1"/>
  <c r="K442" i="1"/>
  <c r="K444" i="1"/>
  <c r="K443" i="1"/>
  <c r="K445" i="1"/>
  <c r="K446" i="1"/>
  <c r="K447" i="1"/>
  <c r="K448" i="1"/>
  <c r="K120" i="1"/>
  <c r="K456" i="1"/>
  <c r="K337" i="1"/>
  <c r="K291" i="1"/>
  <c r="K292" i="1"/>
  <c r="K293" i="1"/>
  <c r="K294" i="1"/>
  <c r="K295" i="1"/>
  <c r="K296" i="1"/>
  <c r="K297" i="1"/>
  <c r="K338" i="1"/>
  <c r="K298" i="1"/>
  <c r="K343" i="1"/>
  <c r="K299" i="1"/>
  <c r="K300" i="1"/>
  <c r="K301" i="1"/>
  <c r="K409" i="1"/>
  <c r="K329" i="1"/>
  <c r="K489" i="1"/>
  <c r="K569" i="1"/>
  <c r="K571" i="1"/>
  <c r="K572" i="1"/>
  <c r="K573" i="1"/>
  <c r="K574" i="1"/>
  <c r="K9" i="1"/>
  <c r="K575" i="1"/>
  <c r="K576" i="1"/>
  <c r="K602" i="1"/>
  <c r="K603" i="1"/>
  <c r="K605" i="1"/>
  <c r="K606" i="1"/>
  <c r="K607" i="1"/>
  <c r="K608" i="1"/>
  <c r="K577" i="1"/>
  <c r="K538" i="1"/>
  <c r="K539" i="1"/>
  <c r="K641" i="1"/>
  <c r="K520" i="1"/>
  <c r="K521" i="1"/>
  <c r="K506" i="1"/>
  <c r="K507" i="1"/>
  <c r="K557" i="1"/>
  <c r="K527" i="1"/>
  <c r="K642" i="1"/>
  <c r="K24" i="1"/>
  <c r="K25" i="1"/>
  <c r="K224" i="1"/>
  <c r="K26" i="1"/>
  <c r="K73" i="1"/>
  <c r="K27" i="1"/>
  <c r="K28" i="1"/>
  <c r="K29" i="1"/>
  <c r="K74" i="1"/>
  <c r="K131" i="1"/>
  <c r="K609" i="1"/>
  <c r="K302" i="1"/>
  <c r="K303" i="1"/>
  <c r="K556" i="1"/>
  <c r="K470" i="1"/>
  <c r="K559" i="1"/>
  <c r="K578" i="1"/>
  <c r="K579" i="1"/>
  <c r="K504" i="1"/>
  <c r="K339" i="1"/>
  <c r="K340" i="1"/>
  <c r="K341" i="1"/>
  <c r="K116" i="1"/>
  <c r="K342" i="1"/>
  <c r="K391" i="1"/>
  <c r="K192" i="1"/>
  <c r="K508" i="1"/>
  <c r="K304" i="1"/>
  <c r="K449" i="1"/>
  <c r="K193" i="1"/>
  <c r="K478" i="1"/>
  <c r="K392" i="1"/>
  <c r="K159" i="1"/>
  <c r="K257" i="1"/>
  <c r="K610" i="1"/>
  <c r="K455" i="1"/>
  <c r="K410" i="1"/>
  <c r="K420" i="1"/>
  <c r="K227" i="1"/>
  <c r="K244" i="1"/>
  <c r="K30" i="1"/>
  <c r="K51" i="1"/>
  <c r="K643" i="1"/>
  <c r="K393" i="1"/>
  <c r="K160" i="1"/>
  <c r="K305" i="1"/>
  <c r="K306" i="1"/>
  <c r="K100" i="1"/>
  <c r="K307" i="1"/>
  <c r="K308" i="1"/>
  <c r="K309" i="1"/>
  <c r="K310" i="1"/>
  <c r="K611" i="1"/>
  <c r="K161" i="1"/>
  <c r="K162" i="1"/>
  <c r="K226" i="1"/>
  <c r="K206" i="1"/>
  <c r="K85" i="1"/>
  <c r="K105" i="1"/>
  <c r="K31" i="1"/>
  <c r="K485" i="1"/>
  <c r="K109" i="1"/>
  <c r="K411" i="1"/>
  <c r="K419" i="1"/>
  <c r="K645" i="1"/>
  <c r="K580" i="1"/>
  <c r="K458" i="1"/>
  <c r="K212" i="1"/>
  <c r="K110" i="1"/>
  <c r="K473" i="1"/>
  <c r="K311" i="1"/>
  <c r="K560" i="1"/>
  <c r="K243" i="1"/>
  <c r="K479" i="1"/>
  <c r="K213" i="1"/>
  <c r="K214" i="1"/>
  <c r="K163" i="1"/>
  <c r="K229" i="1"/>
  <c r="K450" i="1"/>
  <c r="K451" i="1"/>
  <c r="K32" i="1"/>
  <c r="K562" i="1"/>
  <c r="K495" i="1"/>
  <c r="K412" i="1"/>
  <c r="K552" i="1"/>
  <c r="K646" i="1"/>
  <c r="K612" i="1"/>
  <c r="K452" i="1"/>
  <c r="K453" i="1"/>
  <c r="K194" i="1"/>
  <c r="K490" i="1"/>
  <c r="K215" i="1"/>
  <c r="K326" i="1"/>
  <c r="K394" i="1"/>
  <c r="K413" i="1"/>
  <c r="K312" i="1"/>
  <c r="K33" i="1"/>
  <c r="K313" i="1"/>
  <c r="K550" i="1"/>
  <c r="K551" i="1"/>
  <c r="K613" i="1"/>
  <c r="K509" i="1"/>
  <c r="K395" i="1"/>
  <c r="K396" i="1"/>
  <c r="K216" i="1"/>
  <c r="K629" i="1"/>
  <c r="K314" i="1"/>
  <c r="K111" i="1"/>
  <c r="K123" i="1"/>
  <c r="K315" i="1"/>
  <c r="K397" i="1"/>
  <c r="K480" i="1"/>
  <c r="K230" i="1"/>
  <c r="K492" i="1"/>
  <c r="K101" i="1"/>
  <c r="K398" i="1"/>
  <c r="K164" i="1"/>
  <c r="K399" i="1"/>
  <c r="K195" i="1"/>
  <c r="K165" i="1"/>
  <c r="K454" i="1"/>
  <c r="K166" i="1"/>
  <c r="K647" i="1"/>
  <c r="K648" i="1"/>
  <c r="K125" i="1"/>
  <c r="K75" i="1"/>
  <c r="K414" i="1"/>
  <c r="K614" i="1"/>
  <c r="K615" i="1"/>
  <c r="K581" i="1"/>
  <c r="K616" i="1"/>
  <c r="K86" i="1"/>
  <c r="K617" i="1"/>
  <c r="K424" i="1"/>
  <c r="K415" i="1"/>
  <c r="K618" i="1"/>
  <c r="K619" i="1"/>
  <c r="K620" i="1"/>
  <c r="K621" i="1"/>
  <c r="K622" i="1"/>
  <c r="K582" i="1"/>
  <c r="K649" i="1"/>
  <c r="K623" i="1"/>
  <c r="K583" i="1"/>
  <c r="K584" i="1"/>
  <c r="K624" i="1"/>
  <c r="K327" i="1"/>
  <c r="K585" i="1"/>
  <c r="K625" i="1"/>
  <c r="K626" i="1"/>
  <c r="K586" i="1"/>
  <c r="K627" i="1"/>
  <c r="K218" i="1"/>
  <c r="K400" i="1"/>
  <c r="K231" i="1"/>
  <c r="K316" i="1"/>
  <c r="K196" i="1"/>
  <c r="K317" i="1"/>
  <c r="K628" i="1"/>
  <c r="K70" i="1"/>
  <c r="K587" i="1"/>
  <c r="K87" i="1"/>
  <c r="K126" i="1"/>
  <c r="K481" i="1"/>
  <c r="K167" i="1"/>
  <c r="K127" i="1"/>
  <c r="K168" i="1"/>
  <c r="K169" i="1"/>
  <c r="K115" i="1"/>
  <c r="K401" i="1"/>
  <c r="K232" i="1"/>
  <c r="K233" i="1"/>
  <c r="K493" i="1"/>
  <c r="K416" i="1"/>
  <c r="K561" i="1"/>
  <c r="K404" i="1"/>
  <c r="K318" i="1"/>
  <c r="K588" i="1"/>
  <c r="K494" i="1"/>
  <c r="K112" i="1"/>
  <c r="K88" i="1"/>
  <c r="K256" i="1"/>
  <c r="K526" i="1"/>
  <c r="K531" i="1"/>
  <c r="K240" i="1"/>
  <c r="K503" i="1"/>
  <c r="O488" i="1" l="1"/>
  <c r="O591" i="1"/>
  <c r="M425" i="1"/>
  <c r="M426" i="1"/>
  <c r="M427" i="1"/>
  <c r="M428" i="1"/>
  <c r="M174" i="1"/>
  <c r="M175" i="1"/>
  <c r="M176" i="1"/>
  <c r="M177" i="1"/>
  <c r="M178" i="1"/>
  <c r="M77" i="1"/>
  <c r="O77" i="1" s="1"/>
  <c r="O426" i="1" l="1"/>
  <c r="O174" i="1"/>
  <c r="O427" i="1"/>
  <c r="O425" i="1"/>
  <c r="O175" i="1"/>
  <c r="O428" i="1"/>
  <c r="O178" i="1"/>
  <c r="O177" i="1"/>
  <c r="O176" i="1"/>
  <c r="M635" i="1" l="1"/>
  <c r="O635" i="1" l="1"/>
  <c r="M487" i="1"/>
  <c r="M173" i="1"/>
  <c r="M76" i="1"/>
  <c r="M247" i="1"/>
  <c r="M553" i="1"/>
  <c r="O76" i="1" l="1"/>
  <c r="O487" i="1"/>
  <c r="O247" i="1"/>
  <c r="O173" i="1"/>
  <c r="O553" i="1"/>
  <c r="M486" i="1" l="1"/>
  <c r="M254" i="1"/>
  <c r="M97" i="1"/>
  <c r="M637" i="1"/>
  <c r="M95" i="1"/>
  <c r="M43" i="1"/>
  <c r="M44" i="1"/>
  <c r="M187" i="1"/>
  <c r="O254" i="1" l="1"/>
  <c r="O486" i="1"/>
  <c r="O43" i="1"/>
  <c r="O637" i="1"/>
  <c r="O97" i="1"/>
  <c r="O95" i="1"/>
  <c r="O44" i="1"/>
  <c r="O187" i="1"/>
  <c r="M633" i="1" l="1"/>
  <c r="M16" i="1"/>
  <c r="M182" i="1"/>
  <c r="M10" i="1"/>
  <c r="K548" i="1"/>
  <c r="O633" i="1" l="1"/>
  <c r="O182" i="1"/>
  <c r="O16" i="1"/>
  <c r="O10" i="1"/>
  <c r="M99" i="1"/>
  <c r="O99" i="1" l="1"/>
  <c r="M422" i="1" l="1"/>
  <c r="M53" i="1"/>
  <c r="M55" i="1"/>
  <c r="M56" i="1"/>
  <c r="M57" i="1"/>
  <c r="M210" i="1"/>
  <c r="M211" i="1"/>
  <c r="M212" i="1"/>
  <c r="M213" i="1"/>
  <c r="M172" i="1"/>
  <c r="M183" i="1"/>
  <c r="M184" i="1"/>
  <c r="M185" i="1"/>
  <c r="M186" i="1"/>
  <c r="M467" i="1"/>
  <c r="M466" i="1"/>
  <c r="O422" i="1" l="1"/>
  <c r="O172" i="1"/>
  <c r="O186" i="1"/>
  <c r="O53" i="1"/>
  <c r="O466" i="1"/>
  <c r="O55" i="1"/>
  <c r="O184" i="1"/>
  <c r="O212" i="1"/>
  <c r="O467" i="1"/>
  <c r="O183" i="1"/>
  <c r="O211" i="1"/>
  <c r="O210" i="1"/>
  <c r="O185" i="1"/>
  <c r="M239" i="1"/>
  <c r="M94" i="1"/>
  <c r="M238" i="1"/>
  <c r="M116" i="1"/>
  <c r="M38" i="1"/>
  <c r="O239" i="1" l="1"/>
  <c r="O238" i="1"/>
  <c r="O94" i="1"/>
  <c r="O116" i="1"/>
  <c r="O38" i="1"/>
  <c r="M246" i="1"/>
  <c r="M532" i="1"/>
  <c r="O246" i="1" l="1"/>
  <c r="O532" i="1"/>
  <c r="M590" i="1"/>
  <c r="M632" i="1"/>
  <c r="O632" i="1" l="1"/>
  <c r="O590" i="1"/>
  <c r="M649" i="1"/>
  <c r="M648" i="1"/>
  <c r="M647" i="1"/>
  <c r="M646" i="1"/>
  <c r="O646" i="1" s="1"/>
  <c r="M645" i="1"/>
  <c r="M644" i="1"/>
  <c r="M643" i="1"/>
  <c r="M642" i="1"/>
  <c r="M641" i="1"/>
  <c r="M640" i="1"/>
  <c r="M639" i="1"/>
  <c r="M638" i="1"/>
  <c r="M631" i="1"/>
  <c r="M630" i="1"/>
  <c r="O630" i="1" s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O573" i="1" s="1"/>
  <c r="M572" i="1"/>
  <c r="M423" i="1"/>
  <c r="M571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2" i="1"/>
  <c r="M551" i="1"/>
  <c r="M550" i="1"/>
  <c r="M549" i="1"/>
  <c r="M548" i="1"/>
  <c r="M547" i="1"/>
  <c r="M546" i="1"/>
  <c r="M545" i="1"/>
  <c r="M544" i="1"/>
  <c r="O544" i="1" s="1"/>
  <c r="M543" i="1"/>
  <c r="M542" i="1"/>
  <c r="M541" i="1"/>
  <c r="M540" i="1"/>
  <c r="M539" i="1"/>
  <c r="M538" i="1"/>
  <c r="M537" i="1"/>
  <c r="M536" i="1"/>
  <c r="M535" i="1"/>
  <c r="M534" i="1"/>
  <c r="M533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5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5" i="1"/>
  <c r="M464" i="1"/>
  <c r="M463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0" i="1"/>
  <c r="M419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45" i="1"/>
  <c r="M358" i="1"/>
  <c r="M357" i="1"/>
  <c r="M356" i="1"/>
  <c r="M355" i="1"/>
  <c r="M354" i="1"/>
  <c r="M353" i="1"/>
  <c r="M352" i="1"/>
  <c r="M351" i="1"/>
  <c r="M350" i="1"/>
  <c r="M349" i="1"/>
  <c r="M348" i="1"/>
  <c r="M343" i="1"/>
  <c r="O343" i="1" s="1"/>
  <c r="M342" i="1"/>
  <c r="M341" i="1"/>
  <c r="M340" i="1"/>
  <c r="M339" i="1"/>
  <c r="M338" i="1"/>
  <c r="M337" i="1"/>
  <c r="M336" i="1"/>
  <c r="M335" i="1"/>
  <c r="O335" i="1" s="1"/>
  <c r="M334" i="1"/>
  <c r="M333" i="1"/>
  <c r="O333" i="1" s="1"/>
  <c r="M332" i="1"/>
  <c r="M331" i="1"/>
  <c r="O331" i="1" s="1"/>
  <c r="M330" i="1"/>
  <c r="O330" i="1" s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8" i="1"/>
  <c r="M267" i="1"/>
  <c r="M266" i="1"/>
  <c r="M265" i="1"/>
  <c r="M264" i="1"/>
  <c r="M263" i="1"/>
  <c r="M262" i="1"/>
  <c r="M261" i="1"/>
  <c r="O260" i="1"/>
  <c r="M259" i="1"/>
  <c r="M258" i="1"/>
  <c r="M257" i="1"/>
  <c r="M256" i="1"/>
  <c r="M255" i="1"/>
  <c r="M253" i="1"/>
  <c r="M252" i="1"/>
  <c r="M251" i="1"/>
  <c r="M250" i="1"/>
  <c r="M249" i="1"/>
  <c r="M245" i="1"/>
  <c r="M244" i="1"/>
  <c r="M243" i="1"/>
  <c r="M242" i="1"/>
  <c r="M241" i="1"/>
  <c r="M240" i="1"/>
  <c r="M237" i="1"/>
  <c r="M236" i="1"/>
  <c r="M235" i="1"/>
  <c r="M234" i="1"/>
  <c r="M233" i="1"/>
  <c r="M232" i="1"/>
  <c r="M231" i="1"/>
  <c r="M424" i="1"/>
  <c r="M230" i="1"/>
  <c r="M229" i="1"/>
  <c r="M228" i="1"/>
  <c r="M227" i="1"/>
  <c r="M226" i="1"/>
  <c r="M225" i="1"/>
  <c r="M224" i="1"/>
  <c r="M222" i="1"/>
  <c r="M221" i="1"/>
  <c r="M220" i="1"/>
  <c r="M219" i="1"/>
  <c r="M218" i="1"/>
  <c r="M216" i="1"/>
  <c r="M215" i="1"/>
  <c r="M214" i="1"/>
  <c r="O213" i="1"/>
  <c r="M209" i="1"/>
  <c r="M208" i="1"/>
  <c r="M207" i="1"/>
  <c r="M206" i="1"/>
  <c r="M205" i="1"/>
  <c r="M204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203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421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0" i="1"/>
  <c r="M123" i="1"/>
  <c r="M122" i="1"/>
  <c r="M121" i="1"/>
  <c r="M119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2" i="1"/>
  <c r="M51" i="1"/>
  <c r="M50" i="1"/>
  <c r="M49" i="1"/>
  <c r="M48" i="1"/>
  <c r="M47" i="1"/>
  <c r="M45" i="1"/>
  <c r="M42" i="1"/>
  <c r="M41" i="1"/>
  <c r="M102" i="1"/>
  <c r="M101" i="1"/>
  <c r="M100" i="1"/>
  <c r="O100" i="1" s="1"/>
  <c r="M54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5" i="1"/>
  <c r="M14" i="1"/>
  <c r="M13" i="1"/>
  <c r="M12" i="1"/>
  <c r="M11" i="1"/>
  <c r="M9" i="1"/>
  <c r="D5" i="1"/>
  <c r="O473" i="1" l="1"/>
  <c r="O490" i="1"/>
  <c r="O504" i="1"/>
  <c r="O512" i="1"/>
  <c r="O516" i="1"/>
  <c r="O9" i="1"/>
  <c r="O87" i="1"/>
  <c r="O124" i="1"/>
  <c r="O527" i="1"/>
  <c r="O394" i="1"/>
  <c r="O398" i="1"/>
  <c r="O402" i="1"/>
  <c r="O416" i="1"/>
  <c r="O440" i="1"/>
  <c r="O456" i="1"/>
  <c r="O574" i="1"/>
  <c r="O582" i="1"/>
  <c r="O602" i="1"/>
  <c r="O63" i="1"/>
  <c r="O66" i="1"/>
  <c r="O70" i="1"/>
  <c r="O103" i="1"/>
  <c r="O563" i="1"/>
  <c r="O119" i="1"/>
  <c r="O138" i="1"/>
  <c r="O624" i="1"/>
  <c r="O593" i="1"/>
  <c r="O597" i="1"/>
  <c r="O601" i="1"/>
  <c r="O605" i="1"/>
  <c r="O609" i="1"/>
  <c r="O585" i="1"/>
  <c r="O589" i="1"/>
  <c r="O595" i="1"/>
  <c r="O621" i="1"/>
  <c r="O51" i="1"/>
  <c r="O80" i="1"/>
  <c r="O203" i="1"/>
  <c r="O415" i="1"/>
  <c r="O503" i="1"/>
  <c r="O519" i="1"/>
  <c r="O535" i="1"/>
  <c r="O648" i="1"/>
  <c r="O204" i="1"/>
  <c r="O355" i="1"/>
  <c r="O373" i="1"/>
  <c r="O377" i="1"/>
  <c r="O385" i="1"/>
  <c r="O392" i="1"/>
  <c r="O430" i="1"/>
  <c r="O457" i="1"/>
  <c r="O461" i="1"/>
  <c r="O491" i="1"/>
  <c r="O494" i="1"/>
  <c r="O505" i="1"/>
  <c r="O509" i="1"/>
  <c r="O524" i="1"/>
  <c r="O537" i="1"/>
  <c r="O541" i="1"/>
  <c r="O52" i="1"/>
  <c r="O73" i="1"/>
  <c r="O137" i="1"/>
  <c r="O145" i="1"/>
  <c r="O149" i="1"/>
  <c r="O421" i="1"/>
  <c r="O156" i="1"/>
  <c r="O160" i="1"/>
  <c r="O164" i="1"/>
  <c r="O171" i="1"/>
  <c r="O209" i="1"/>
  <c r="O348" i="1"/>
  <c r="O352" i="1"/>
  <c r="O378" i="1"/>
  <c r="O382" i="1"/>
  <c r="O572" i="1"/>
  <c r="O567" i="1"/>
  <c r="O644" i="1"/>
  <c r="O549" i="1"/>
  <c r="O552" i="1"/>
  <c r="O237" i="1"/>
  <c r="O410" i="1"/>
  <c r="O431" i="1"/>
  <c r="O495" i="1"/>
  <c r="O499" i="1"/>
  <c r="O525" i="1"/>
  <c r="O529" i="1"/>
  <c r="O306" i="1"/>
  <c r="O536" i="1"/>
  <c r="O548" i="1"/>
  <c r="O14" i="1"/>
  <c r="O19" i="1"/>
  <c r="O22" i="1"/>
  <c r="O267" i="1"/>
  <c r="O270" i="1"/>
  <c r="O278" i="1"/>
  <c r="O282" i="1"/>
  <c r="O286" i="1"/>
  <c r="O315" i="1"/>
  <c r="O336" i="1"/>
  <c r="O358" i="1"/>
  <c r="O372" i="1"/>
  <c r="O631" i="1"/>
  <c r="O144" i="1"/>
  <c r="O337" i="1"/>
  <c r="O560" i="1"/>
  <c r="O23" i="1"/>
  <c r="O31" i="1"/>
  <c r="O34" i="1"/>
  <c r="O325" i="1"/>
  <c r="O341" i="1"/>
  <c r="O583" i="1"/>
  <c r="O596" i="1"/>
  <c r="O604" i="1"/>
  <c r="O612" i="1"/>
  <c r="O618" i="1"/>
  <c r="O13" i="1"/>
  <c r="O28" i="1"/>
  <c r="O83" i="1"/>
  <c r="O255" i="1"/>
  <c r="O273" i="1"/>
  <c r="O277" i="1"/>
  <c r="O281" i="1"/>
  <c r="O289" i="1"/>
  <c r="O293" i="1"/>
  <c r="O303" i="1"/>
  <c r="O307" i="1"/>
  <c r="O326" i="1"/>
  <c r="O353" i="1"/>
  <c r="O469" i="1"/>
  <c r="O64" i="1"/>
  <c r="O159" i="1"/>
  <c r="O388" i="1"/>
  <c r="O568" i="1"/>
  <c r="O539" i="1"/>
  <c r="O547" i="1"/>
  <c r="O580" i="1"/>
  <c r="O614" i="1"/>
  <c r="O575" i="1"/>
  <c r="O251" i="1"/>
  <c r="O111" i="1"/>
  <c r="O257" i="1"/>
  <c r="O294" i="1"/>
  <c r="O334" i="1"/>
  <c r="O586" i="1"/>
  <c r="O232" i="1"/>
  <c r="O361" i="1"/>
  <c r="O20" i="1"/>
  <c r="O82" i="1"/>
  <c r="O108" i="1"/>
  <c r="O112" i="1"/>
  <c r="O115" i="1"/>
  <c r="O197" i="1"/>
  <c r="O323" i="1"/>
  <c r="O327" i="1"/>
  <c r="O446" i="1"/>
  <c r="O450" i="1"/>
  <c r="O463" i="1"/>
  <c r="O468" i="1"/>
  <c r="O502" i="1"/>
  <c r="O520" i="1"/>
  <c r="O587" i="1"/>
  <c r="O641" i="1"/>
  <c r="O141" i="1"/>
  <c r="O195" i="1"/>
  <c r="O134" i="1"/>
  <c r="O264" i="1"/>
  <c r="O29" i="1"/>
  <c r="O61" i="1"/>
  <c r="O41" i="1"/>
  <c r="O125" i="1"/>
  <c r="O136" i="1"/>
  <c r="O190" i="1"/>
  <c r="O194" i="1"/>
  <c r="O202" i="1"/>
  <c r="O206" i="1"/>
  <c r="O228" i="1"/>
  <c r="O231" i="1"/>
  <c r="O262" i="1"/>
  <c r="O276" i="1"/>
  <c r="O296" i="1"/>
  <c r="O339" i="1"/>
  <c r="O364" i="1"/>
  <c r="O368" i="1"/>
  <c r="O383" i="1"/>
  <c r="O397" i="1"/>
  <c r="O435" i="1"/>
  <c r="O455" i="1"/>
  <c r="O489" i="1"/>
  <c r="O533" i="1"/>
  <c r="O556" i="1"/>
  <c r="O571" i="1"/>
  <c r="O642" i="1"/>
  <c r="M570" i="1"/>
  <c r="O18" i="1"/>
  <c r="O45" i="1"/>
  <c r="O49" i="1"/>
  <c r="O58" i="1"/>
  <c r="O69" i="1"/>
  <c r="O91" i="1"/>
  <c r="O107" i="1"/>
  <c r="O127" i="1"/>
  <c r="O201" i="1"/>
  <c r="O219" i="1"/>
  <c r="O227" i="1"/>
  <c r="O234" i="1"/>
  <c r="O245" i="1"/>
  <c r="O252" i="1"/>
  <c r="O292" i="1"/>
  <c r="O310" i="1"/>
  <c r="O316" i="1"/>
  <c r="O320" i="1"/>
  <c r="O380" i="1"/>
  <c r="O384" i="1"/>
  <c r="O401" i="1"/>
  <c r="O437" i="1"/>
  <c r="O441" i="1"/>
  <c r="O445" i="1"/>
  <c r="O453" i="1"/>
  <c r="O465" i="1"/>
  <c r="O470" i="1"/>
  <c r="O483" i="1"/>
  <c r="O510" i="1"/>
  <c r="O514" i="1"/>
  <c r="O566" i="1"/>
  <c r="O577" i="1"/>
  <c r="O581" i="1"/>
  <c r="O592" i="1"/>
  <c r="O599" i="1"/>
  <c r="O611" i="1"/>
  <c r="O617" i="1"/>
  <c r="O88" i="1"/>
  <c r="O198" i="1"/>
  <c r="O220" i="1"/>
  <c r="O369" i="1"/>
  <c r="O411" i="1"/>
  <c r="O500" i="1"/>
  <c r="O584" i="1"/>
  <c r="O625" i="1"/>
  <c r="O32" i="1"/>
  <c r="O36" i="1"/>
  <c r="O128" i="1"/>
  <c r="O142" i="1"/>
  <c r="O199" i="1"/>
  <c r="O221" i="1"/>
  <c r="O235" i="1"/>
  <c r="O253" i="1"/>
  <c r="O271" i="1"/>
  <c r="O275" i="1"/>
  <c r="O321" i="1"/>
  <c r="O357" i="1"/>
  <c r="O362" i="1"/>
  <c r="O366" i="1"/>
  <c r="O389" i="1"/>
  <c r="O409" i="1"/>
  <c r="O412" i="1"/>
  <c r="O439" i="1"/>
  <c r="O471" i="1"/>
  <c r="O474" i="1"/>
  <c r="O478" i="1"/>
  <c r="O485" i="1"/>
  <c r="O497" i="1"/>
  <c r="O501" i="1"/>
  <c r="O515" i="1"/>
  <c r="O542" i="1"/>
  <c r="O546" i="1"/>
  <c r="O579" i="1"/>
  <c r="O47" i="1"/>
  <c r="O60" i="1"/>
  <c r="O106" i="1"/>
  <c r="O129" i="1"/>
  <c r="O150" i="1"/>
  <c r="O236" i="1"/>
  <c r="O244" i="1"/>
  <c r="O250" i="1"/>
  <c r="O266" i="1"/>
  <c r="O297" i="1"/>
  <c r="O301" i="1"/>
  <c r="O308" i="1"/>
  <c r="O318" i="1"/>
  <c r="O322" i="1"/>
  <c r="O17" i="1"/>
  <c r="O21" i="1"/>
  <c r="O26" i="1"/>
  <c r="O37" i="1"/>
  <c r="O75" i="1"/>
  <c r="O90" i="1"/>
  <c r="O93" i="1"/>
  <c r="O165" i="1"/>
  <c r="O169" i="1"/>
  <c r="O188" i="1"/>
  <c r="O192" i="1"/>
  <c r="O200" i="1"/>
  <c r="O214" i="1"/>
  <c r="O218" i="1"/>
  <c r="O280" i="1"/>
  <c r="O287" i="1"/>
  <c r="O291" i="1"/>
  <c r="O311" i="1"/>
  <c r="O340" i="1"/>
  <c r="O342" i="1"/>
  <c r="O350" i="1"/>
  <c r="O354" i="1"/>
  <c r="O371" i="1"/>
  <c r="O399" i="1"/>
  <c r="O403" i="1"/>
  <c r="O407" i="1"/>
  <c r="O413" i="1"/>
  <c r="O433" i="1"/>
  <c r="O436" i="1"/>
  <c r="O451" i="1"/>
  <c r="O479" i="1"/>
  <c r="O482" i="1"/>
  <c r="O530" i="1"/>
  <c r="O551" i="1"/>
  <c r="O561" i="1"/>
  <c r="O565" i="1"/>
  <c r="O594" i="1"/>
  <c r="O619" i="1"/>
  <c r="O623" i="1"/>
  <c r="O101" i="1"/>
  <c r="O68" i="1"/>
  <c r="O110" i="1"/>
  <c r="O113" i="1"/>
  <c r="O123" i="1"/>
  <c r="O140" i="1"/>
  <c r="O147" i="1"/>
  <c r="O154" i="1"/>
  <c r="O158" i="1"/>
  <c r="O162" i="1"/>
  <c r="O230" i="1"/>
  <c r="O233" i="1"/>
  <c r="O256" i="1"/>
  <c r="O263" i="1"/>
  <c r="O305" i="1"/>
  <c r="O387" i="1"/>
  <c r="O393" i="1"/>
  <c r="O396" i="1"/>
  <c r="O419" i="1"/>
  <c r="O448" i="1"/>
  <c r="O452" i="1"/>
  <c r="O472" i="1"/>
  <c r="O517" i="1"/>
  <c r="O607" i="1"/>
  <c r="O30" i="1"/>
  <c r="O54" i="1"/>
  <c r="O62" i="1"/>
  <c r="O71" i="1"/>
  <c r="O89" i="1"/>
  <c r="O104" i="1"/>
  <c r="O126" i="1"/>
  <c r="O139" i="1"/>
  <c r="O146" i="1"/>
  <c r="O152" i="1"/>
  <c r="O155" i="1"/>
  <c r="O166" i="1"/>
  <c r="O170" i="1"/>
  <c r="O189" i="1"/>
  <c r="O196" i="1"/>
  <c r="O207" i="1"/>
  <c r="O216" i="1"/>
  <c r="O242" i="1"/>
  <c r="O265" i="1"/>
  <c r="O284" i="1"/>
  <c r="O288" i="1"/>
  <c r="O295" i="1"/>
  <c r="O313" i="1"/>
  <c r="O317" i="1"/>
  <c r="O324" i="1"/>
  <c r="O359" i="1"/>
  <c r="O363" i="1"/>
  <c r="O370" i="1"/>
  <c r="O400" i="1"/>
  <c r="O432" i="1"/>
  <c r="O438" i="1"/>
  <c r="O459" i="1"/>
  <c r="O464" i="1"/>
  <c r="O496" i="1"/>
  <c r="O522" i="1"/>
  <c r="O526" i="1"/>
  <c r="O534" i="1"/>
  <c r="O558" i="1"/>
  <c r="O562" i="1"/>
  <c r="O569" i="1"/>
  <c r="O423" i="1"/>
  <c r="O578" i="1"/>
  <c r="O598" i="1"/>
  <c r="O608" i="1"/>
  <c r="O616" i="1"/>
  <c r="O620" i="1"/>
  <c r="O643" i="1"/>
  <c r="O647" i="1"/>
  <c r="O27" i="1"/>
  <c r="O33" i="1"/>
  <c r="O50" i="1"/>
  <c r="O59" i="1"/>
  <c r="O65" i="1"/>
  <c r="O72" i="1"/>
  <c r="O81" i="1"/>
  <c r="O86" i="1"/>
  <c r="O92" i="1"/>
  <c r="O105" i="1"/>
  <c r="O114" i="1"/>
  <c r="O120" i="1"/>
  <c r="O130" i="1"/>
  <c r="O143" i="1"/>
  <c r="O193" i="1"/>
  <c r="O208" i="1"/>
  <c r="O224" i="1"/>
  <c r="O243" i="1"/>
  <c r="O259" i="1"/>
  <c r="O268" i="1"/>
  <c r="O285" i="1"/>
  <c r="O298" i="1"/>
  <c r="O314" i="1"/>
  <c r="O328" i="1"/>
  <c r="O338" i="1"/>
  <c r="O360" i="1"/>
  <c r="O374" i="1"/>
  <c r="O391" i="1"/>
  <c r="O404" i="1"/>
  <c r="O442" i="1"/>
  <c r="O460" i="1"/>
  <c r="O475" i="1"/>
  <c r="O493" i="1"/>
  <c r="O506" i="1"/>
  <c r="O523" i="1"/>
  <c r="O538" i="1"/>
  <c r="O559" i="1"/>
  <c r="O131" i="1"/>
  <c r="O133" i="1"/>
  <c r="O167" i="1"/>
  <c r="O531" i="1"/>
  <c r="O576" i="1"/>
  <c r="O615" i="1"/>
  <c r="O639" i="1"/>
  <c r="O11" i="1"/>
  <c r="O15" i="1"/>
  <c r="O24" i="1"/>
  <c r="O42" i="1"/>
  <c r="O56" i="1"/>
  <c r="O84" i="1"/>
  <c r="O109" i="1"/>
  <c r="O121" i="1"/>
  <c r="O153" i="1"/>
  <c r="O168" i="1"/>
  <c r="O225" i="1"/>
  <c r="O229" i="1"/>
  <c r="O272" i="1"/>
  <c r="O279" i="1"/>
  <c r="O299" i="1"/>
  <c r="O302" i="1"/>
  <c r="O309" i="1"/>
  <c r="O329" i="1"/>
  <c r="O349" i="1"/>
  <c r="O356" i="1"/>
  <c r="O375" i="1"/>
  <c r="O379" i="1"/>
  <c r="O386" i="1"/>
  <c r="O405" i="1"/>
  <c r="O408" i="1"/>
  <c r="O414" i="1"/>
  <c r="O443" i="1"/>
  <c r="O447" i="1"/>
  <c r="O454" i="1"/>
  <c r="O476" i="1"/>
  <c r="O480" i="1"/>
  <c r="O507" i="1"/>
  <c r="O511" i="1"/>
  <c r="O518" i="1"/>
  <c r="O543" i="1"/>
  <c r="O550" i="1"/>
  <c r="O606" i="1"/>
  <c r="O613" i="1"/>
  <c r="O629" i="1"/>
  <c r="O12" i="1"/>
  <c r="O25" i="1"/>
  <c r="O35" i="1"/>
  <c r="O102" i="1"/>
  <c r="O48" i="1"/>
  <c r="O57" i="1"/>
  <c r="O67" i="1"/>
  <c r="O74" i="1"/>
  <c r="O85" i="1"/>
  <c r="O122" i="1"/>
  <c r="O132" i="1"/>
  <c r="O148" i="1"/>
  <c r="O151" i="1"/>
  <c r="O157" i="1"/>
  <c r="O161" i="1"/>
  <c r="O226" i="1"/>
  <c r="O241" i="1"/>
  <c r="O269" i="1"/>
  <c r="O283" i="1"/>
  <c r="O300" i="1"/>
  <c r="O312" i="1"/>
  <c r="O345" i="1"/>
  <c r="O376" i="1"/>
  <c r="O390" i="1"/>
  <c r="O406" i="1"/>
  <c r="O420" i="1"/>
  <c r="O444" i="1"/>
  <c r="O458" i="1"/>
  <c r="O477" i="1"/>
  <c r="O492" i="1"/>
  <c r="O508" i="1"/>
  <c r="O521" i="1"/>
  <c r="O540" i="1"/>
  <c r="O557" i="1"/>
  <c r="O588" i="1"/>
  <c r="O600" i="1"/>
  <c r="O603" i="1"/>
  <c r="O610" i="1"/>
  <c r="O622" i="1"/>
  <c r="O640" i="1"/>
  <c r="O163" i="1"/>
  <c r="O215" i="1"/>
  <c r="O424" i="1"/>
  <c r="O249" i="1"/>
  <c r="O367" i="1"/>
  <c r="O628" i="1"/>
  <c r="O638" i="1"/>
  <c r="O191" i="1"/>
  <c r="O261" i="1"/>
  <c r="O274" i="1"/>
  <c r="O290" i="1"/>
  <c r="O304" i="1"/>
  <c r="O319" i="1"/>
  <c r="O332" i="1"/>
  <c r="O351" i="1"/>
  <c r="O365" i="1"/>
  <c r="O381" i="1"/>
  <c r="O395" i="1"/>
  <c r="O434" i="1"/>
  <c r="O449" i="1"/>
  <c r="O481" i="1"/>
  <c r="O498" i="1"/>
  <c r="O513" i="1"/>
  <c r="O528" i="1"/>
  <c r="O545" i="1"/>
  <c r="O564" i="1"/>
  <c r="O135" i="1"/>
  <c r="O205" i="1"/>
  <c r="O222" i="1"/>
  <c r="O240" i="1"/>
  <c r="O258" i="1"/>
  <c r="O626" i="1"/>
  <c r="O627" i="1"/>
  <c r="O645" i="1"/>
  <c r="O649" i="1"/>
  <c r="O570" i="1" l="1"/>
</calcChain>
</file>

<file path=xl/sharedStrings.xml><?xml version="1.0" encoding="utf-8"?>
<sst xmlns="http://schemas.openxmlformats.org/spreadsheetml/2006/main" count="4955" uniqueCount="1884">
  <si>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</si>
  <si>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</si>
  <si>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</si>
  <si>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</si>
  <si>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</si>
  <si>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</si>
  <si>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</si>
  <si>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</si>
  <si>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</si>
  <si>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</si>
  <si>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</si>
  <si>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</si>
  <si>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</si>
  <si>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</si>
  <si>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</si>
  <si>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</si>
  <si>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</si>
  <si>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</si>
  <si>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</si>
  <si>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</si>
  <si>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</si>
  <si>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</si>
  <si>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</si>
  <si>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</si>
  <si>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</si>
  <si>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</si>
  <si>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</si>
  <si>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</si>
  <si>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</si>
  <si>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</si>
  <si>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</si>
  <si>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</si>
  <si>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</si>
  <si>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</si>
  <si>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</si>
  <si>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</si>
  <si>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</si>
  <si>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</si>
  <si>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</si>
  <si>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</si>
  <si>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</si>
  <si>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</si>
  <si>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</si>
  <si>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</si>
  <si>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</si>
  <si>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</si>
  <si>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</si>
  <si>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</si>
  <si>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</si>
  <si>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</si>
  <si>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</si>
  <si>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</si>
  <si>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</si>
  <si>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</si>
  <si>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</si>
  <si>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</si>
  <si>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</si>
  <si>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</si>
  <si>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</si>
  <si>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</si>
  <si>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</si>
  <si>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</si>
  <si>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</si>
  <si>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</si>
  <si>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</si>
  <si>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</si>
  <si>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</si>
  <si>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</si>
  <si>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</si>
  <si>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</si>
  <si>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</si>
  <si>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</si>
  <si>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</si>
  <si>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</si>
  <si>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</si>
  <si>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</si>
  <si>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</si>
  <si>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</si>
  <si>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</si>
  <si>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</si>
  <si>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</si>
  <si>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</si>
  <si>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</si>
  <si>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</si>
  <si>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</si>
  <si>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</si>
  <si>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</si>
  <si>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</si>
  <si>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</si>
  <si>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</si>
  <si>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</si>
  <si>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</si>
  <si>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</si>
  <si>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</si>
  <si>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</si>
  <si>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</si>
  <si>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</si>
  <si>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</si>
  <si>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</si>
  <si>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</si>
  <si>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</si>
  <si>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</si>
  <si>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</si>
  <si>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</si>
  <si>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</si>
  <si>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</si>
  <si>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</si>
  <si>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</si>
  <si>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</si>
  <si>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</si>
  <si>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</si>
  <si>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</si>
  <si>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</si>
  <si>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</si>
  <si>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</si>
  <si>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</si>
  <si>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</si>
  <si>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</si>
  <si>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</si>
  <si>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</si>
  <si>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</si>
  <si>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</si>
  <si>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</si>
  <si>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</si>
  <si>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</si>
  <si>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</si>
  <si>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</si>
  <si>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</si>
  <si>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</si>
  <si>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</si>
  <si>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</si>
  <si>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</si>
  <si>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</si>
  <si>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</si>
  <si>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</si>
  <si>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</si>
  <si>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</si>
  <si>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</si>
  <si>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</si>
  <si>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</si>
  <si>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</si>
  <si>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</si>
  <si>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</si>
  <si>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</si>
  <si>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</si>
  <si>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</si>
  <si>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</si>
  <si>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</si>
  <si>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</si>
  <si>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</si>
  <si>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</si>
  <si>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</si>
  <si>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</si>
  <si>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</si>
  <si>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</si>
  <si>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</si>
  <si>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</si>
  <si>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</si>
  <si>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</si>
  <si>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</si>
  <si>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</si>
  <si>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</si>
  <si>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</si>
  <si>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</si>
  <si>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</si>
  <si>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</si>
  <si>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</si>
  <si>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</si>
  <si>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</si>
  <si>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</si>
  <si>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</si>
  <si>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</si>
  <si>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</si>
  <si>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</si>
  <si>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</si>
  <si>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</si>
  <si>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</si>
  <si>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</si>
  <si>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</si>
  <si>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</si>
  <si>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</si>
  <si>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</si>
  <si>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</si>
  <si>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</si>
  <si>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</si>
  <si>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</si>
  <si>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</si>
  <si>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</si>
  <si>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</si>
  <si>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</si>
  <si>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</si>
  <si>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</si>
  <si>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</si>
  <si>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</si>
  <si>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</si>
  <si>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</si>
  <si>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</si>
  <si>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</si>
  <si>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</si>
  <si>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</si>
  <si>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</si>
  <si>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</si>
  <si>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</si>
  <si>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</si>
  <si>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</si>
  <si>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</si>
  <si>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</si>
  <si>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</si>
  <si>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</si>
  <si>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</si>
  <si>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</si>
  <si>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</si>
  <si>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</si>
  <si>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</si>
  <si>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</si>
  <si>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</si>
  <si>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</si>
  <si>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</si>
  <si>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</si>
  <si>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</si>
  <si>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</si>
  <si>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</si>
  <si>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</si>
  <si>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</si>
  <si>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</si>
  <si>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</si>
  <si>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</si>
  <si>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</si>
  <si>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</si>
  <si>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</si>
  <si>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>YASEL NAIROBI</t>
  </si>
  <si>
    <t xml:space="preserve">ROSARIO AÑAZCO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</si>
  <si>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</si>
  <si>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</si>
  <si>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</si>
  <si>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</si>
  <si>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</si>
  <si>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</si>
  <si>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</si>
  <si>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</si>
  <si>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</si>
  <si>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</si>
  <si>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</si>
  <si>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</si>
  <si>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</si>
  <si>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</si>
  <si>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</si>
  <si>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</si>
  <si>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</si>
  <si>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</si>
  <si>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</si>
  <si>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</si>
  <si>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</si>
  <si>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</si>
  <si>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</si>
  <si>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</si>
  <si>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</si>
  <si>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</si>
  <si>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</si>
  <si>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</si>
  <si>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</si>
  <si>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</si>
  <si>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</si>
  <si>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</si>
  <si>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</si>
  <si>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</si>
  <si>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</si>
  <si>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</si>
  <si>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</si>
  <si>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</si>
  <si>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</si>
  <si>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</si>
  <si>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</si>
  <si>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</si>
  <si>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</si>
  <si>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</si>
  <si>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</si>
  <si>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</si>
  <si>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</si>
  <si>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</si>
  <si>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</si>
  <si>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</si>
  <si>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</si>
  <si>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</si>
  <si>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</si>
  <si>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</si>
  <si>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</si>
  <si>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</si>
  <si>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</si>
  <si>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</si>
  <si>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</si>
  <si>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</si>
  <si>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</si>
  <si>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</si>
  <si>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</si>
  <si>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</si>
  <si>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</si>
  <si>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</si>
  <si>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</si>
  <si>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</si>
  <si>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</si>
  <si>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</si>
  <si>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</si>
  <si>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</si>
  <si>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</si>
  <si>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</si>
  <si>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</si>
  <si>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</si>
  <si>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</si>
  <si>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</si>
  <si>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</si>
  <si>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</si>
  <si>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</si>
  <si>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</si>
  <si>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</si>
  <si>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</si>
  <si>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</si>
  <si>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</si>
  <si>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</si>
  <si>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</si>
  <si>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</si>
  <si>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</si>
  <si>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</si>
  <si>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</si>
  <si>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</si>
  <si>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</si>
  <si>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</si>
  <si>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</si>
  <si>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</si>
  <si>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</si>
  <si>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</si>
  <si>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</si>
  <si>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</si>
  <si>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</si>
  <si>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</si>
  <si>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</si>
  <si>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</si>
  <si>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</si>
  <si>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</si>
  <si>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</si>
  <si>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</si>
  <si>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</si>
  <si>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</si>
  <si>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</si>
  <si>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</si>
  <si>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</si>
  <si>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</si>
  <si>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</si>
  <si>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</si>
  <si>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</si>
  <si>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</si>
  <si>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</si>
  <si>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</si>
  <si>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</si>
  <si>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</si>
  <si>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</si>
  <si>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</si>
  <si>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</si>
  <si>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</si>
  <si>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</si>
  <si>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</si>
  <si>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</si>
  <si>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</si>
  <si>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</si>
  <si>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</si>
  <si>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</si>
  <si>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</si>
  <si>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</si>
  <si>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</si>
  <si>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</si>
  <si>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</si>
  <si>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</si>
  <si>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</si>
  <si>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</si>
  <si>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</si>
  <si>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</si>
  <si>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</si>
  <si>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</si>
  <si>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</si>
  <si>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</si>
  <si>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</si>
  <si>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</si>
  <si>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</si>
  <si>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</si>
  <si>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</si>
  <si>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</si>
  <si>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</si>
  <si>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</si>
  <si>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</si>
  <si>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</si>
  <si>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</si>
  <si>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</si>
  <si>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</si>
  <si>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</si>
  <si>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</si>
  <si>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</si>
  <si>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</si>
  <si>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</si>
  <si>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</si>
  <si>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</si>
  <si>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</si>
  <si>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</si>
  <si>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</si>
  <si>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</si>
  <si>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</si>
  <si>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</si>
  <si>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</si>
  <si>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</si>
  <si>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</si>
  <si>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</si>
  <si>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</si>
  <si>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</si>
  <si>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</si>
  <si>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</si>
  <si>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</si>
  <si>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</si>
  <si>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</si>
  <si>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</si>
  <si>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</si>
  <si>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</si>
  <si>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</si>
  <si>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</si>
  <si>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</si>
  <si>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</si>
  <si>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</si>
  <si>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</si>
  <si>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</si>
  <si>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</si>
  <si>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</si>
  <si>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</si>
  <si>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</si>
  <si>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</si>
  <si>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</si>
  <si>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</si>
  <si>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</si>
  <si>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</si>
  <si>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</si>
  <si>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</si>
  <si>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</si>
  <si>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</si>
  <si>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</si>
  <si>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</si>
  <si>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</si>
  <si>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</si>
  <si>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</si>
  <si>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</si>
  <si>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</si>
  <si>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</si>
  <si>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</si>
  <si>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</si>
  <si>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</si>
  <si>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</si>
  <si>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</si>
  <si>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</si>
  <si>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</si>
  <si>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</si>
  <si>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</si>
  <si>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</si>
  <si>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</si>
  <si>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</si>
  <si>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</si>
  <si>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</si>
  <si>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</si>
  <si>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</si>
  <si>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</si>
  <si>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</si>
  <si>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</si>
  <si>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</si>
  <si>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</si>
  <si>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</si>
  <si>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</si>
  <si>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</si>
  <si>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</si>
  <si>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</si>
  <si>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</si>
  <si>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</si>
  <si>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</si>
  <si>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</si>
  <si>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</si>
  <si>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</si>
  <si>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</si>
  <si>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</si>
  <si>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</si>
  <si>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</si>
  <si>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</si>
  <si>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</si>
  <si>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</si>
  <si>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</si>
  <si>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</si>
  <si>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</si>
  <si>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</si>
  <si>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</si>
  <si>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</si>
  <si>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</si>
  <si>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</si>
  <si>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</si>
  <si>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</si>
  <si>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</si>
  <si>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</si>
  <si>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</si>
  <si>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</si>
  <si>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</si>
  <si>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</si>
  <si>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</si>
  <si>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</si>
  <si>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</si>
  <si>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</si>
  <si>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</si>
  <si>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</si>
  <si>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</si>
  <si>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</si>
  <si>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</si>
  <si>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</si>
  <si>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</si>
  <si>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</si>
  <si>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</si>
  <si>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</si>
  <si>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</si>
  <si>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</si>
  <si>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</si>
  <si>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</si>
  <si>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</si>
  <si>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</si>
  <si>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</si>
  <si>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</si>
  <si>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</si>
  <si>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</si>
  <si>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</si>
  <si>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</si>
  <si>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</si>
  <si>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</si>
  <si>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</si>
  <si>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</si>
  <si>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</si>
  <si>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</si>
  <si>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</si>
  <si>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</si>
  <si>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</si>
  <si>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</si>
  <si>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</si>
  <si>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</si>
  <si>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</si>
  <si>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</si>
  <si>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</si>
  <si>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</si>
  <si>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</si>
  <si>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</si>
  <si>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</si>
  <si>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</si>
  <si>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</si>
  <si>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</si>
  <si>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</si>
  <si>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</si>
  <si>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</si>
  <si>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</si>
  <si>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</si>
  <si>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</si>
  <si>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</si>
  <si>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</si>
  <si>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</si>
  <si>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</si>
  <si>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</si>
  <si>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</si>
  <si>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</si>
  <si>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</si>
  <si>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</si>
  <si>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</si>
  <si>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</si>
  <si>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</si>
  <si>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</si>
  <si>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</si>
  <si>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</si>
  <si>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</si>
  <si>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</si>
  <si>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</si>
  <si>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</si>
  <si>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</si>
  <si>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</si>
  <si>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</si>
  <si>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</si>
  <si>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</si>
  <si>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</si>
  <si>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</si>
  <si>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</si>
  <si>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</si>
  <si>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</si>
  <si>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</si>
  <si>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</si>
  <si>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</si>
  <si>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</si>
  <si>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</si>
  <si>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</si>
  <si>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</si>
  <si>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</si>
  <si>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</si>
  <si>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</si>
  <si>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</si>
  <si>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</si>
  <si>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</si>
  <si>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</si>
  <si>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</si>
  <si>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</si>
  <si>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</si>
  <si>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</si>
  <si>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</si>
  <si>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</si>
  <si>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</si>
  <si>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</si>
  <si>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</si>
  <si>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</si>
  <si>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</si>
  <si>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</si>
  <si>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</si>
  <si>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</si>
  <si>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</si>
  <si>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</si>
  <si>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</si>
  <si>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</si>
  <si>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</si>
  <si>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</si>
  <si>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</si>
  <si>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</si>
  <si>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</si>
  <si>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</si>
  <si>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</si>
  <si>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</si>
  <si>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</si>
  <si>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</si>
  <si>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</si>
  <si>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</si>
  <si>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</si>
  <si>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</si>
  <si>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</si>
  <si>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</si>
  <si>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</si>
  <si>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</si>
  <si>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</si>
  <si>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</si>
  <si>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</si>
  <si>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</si>
  <si>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</si>
  <si>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</si>
  <si>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</si>
  <si>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</si>
  <si>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</si>
  <si>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</si>
  <si>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</si>
  <si>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</si>
  <si>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</si>
  <si>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</si>
  <si>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</si>
  <si>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</si>
  <si>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</si>
  <si>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</si>
  <si>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</si>
  <si>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</si>
  <si>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</si>
  <si>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</si>
  <si>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</si>
  <si>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</si>
  <si>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</si>
  <si>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</si>
  <si>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</si>
  <si>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</si>
  <si>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</si>
  <si>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</si>
  <si>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</si>
  <si>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</si>
  <si>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</si>
  <si>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</si>
  <si>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</si>
  <si>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</si>
  <si>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</si>
  <si>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</si>
  <si>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</si>
  <si>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</si>
  <si>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</si>
  <si>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</si>
  <si>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</si>
  <si>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</si>
  <si>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</si>
  <si>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</si>
  <si>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</si>
  <si>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</si>
  <si>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</si>
  <si>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</si>
  <si>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</si>
  <si>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</si>
  <si>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</si>
  <si>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</si>
  <si>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</si>
  <si>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</si>
  <si>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</si>
  <si>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</si>
  <si>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</si>
  <si>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</si>
  <si>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</si>
  <si>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</si>
  <si>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</si>
  <si>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</si>
  <si>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</si>
  <si>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</si>
  <si>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</si>
  <si>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</si>
  <si>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</si>
  <si>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</si>
  <si>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</si>
  <si>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</si>
  <si>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</si>
  <si>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</si>
  <si>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</si>
  <si>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</si>
  <si>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</si>
  <si>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</si>
  <si>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</si>
  <si>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</si>
  <si>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</si>
  <si>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</si>
  <si>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</si>
  <si>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</si>
  <si>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</si>
  <si>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</si>
  <si>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</si>
  <si>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</si>
  <si>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</si>
  <si>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</si>
  <si>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</si>
  <si>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</si>
  <si>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</si>
  <si>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</si>
  <si>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</si>
  <si>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</si>
  <si>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</si>
  <si>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</si>
  <si>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</si>
  <si>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</si>
  <si>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</si>
  <si>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</si>
  <si>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</si>
  <si>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</si>
  <si>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</si>
  <si>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</si>
  <si>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</si>
  <si>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</si>
  <si>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</si>
  <si>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</si>
  <si>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</si>
  <si>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</si>
  <si>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</si>
  <si>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</si>
  <si>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</si>
  <si>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</si>
  <si>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</si>
  <si>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</si>
  <si>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</si>
  <si>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</si>
  <si>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</si>
  <si>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</si>
  <si>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</si>
  <si>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</si>
  <si>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</si>
  <si>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</si>
  <si>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</si>
  <si>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</si>
  <si>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</si>
  <si>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</si>
  <si>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</si>
  <si>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</si>
  <si>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</si>
  <si>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</si>
  <si>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</si>
  <si>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</si>
  <si>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</si>
  <si>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</si>
  <si>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</si>
  <si>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</si>
  <si>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</si>
  <si>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</si>
  <si>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</si>
  <si>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</si>
  <si>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</si>
  <si>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</si>
  <si>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</si>
  <si>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</si>
  <si>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</si>
  <si>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</si>
  <si>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</si>
  <si>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</si>
  <si>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</si>
  <si>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</si>
  <si>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</si>
  <si>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</si>
  <si>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</si>
  <si>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</si>
  <si>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</si>
  <si>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</si>
  <si>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</si>
  <si>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</si>
  <si>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</si>
  <si>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</si>
  <si>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</si>
  <si>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</si>
  <si>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</si>
  <si>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</si>
  <si>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</si>
  <si>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</si>
  <si>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</si>
  <si>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</si>
  <si>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</si>
  <si>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</si>
  <si>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</si>
  <si>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</si>
  <si>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</si>
  <si>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</si>
  <si>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</si>
  <si>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</si>
  <si>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</si>
  <si>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</si>
  <si>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</si>
  <si>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</si>
  <si>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</si>
  <si>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</si>
  <si>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</si>
  <si>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</si>
  <si>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</si>
  <si>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</si>
  <si>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</si>
  <si>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</si>
  <si>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</si>
  <si>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</si>
  <si>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</si>
  <si>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</si>
  <si>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</si>
  <si>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</si>
  <si>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</si>
  <si>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</si>
  <si>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</si>
  <si>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</si>
  <si>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</si>
  <si>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</si>
  <si>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</si>
  <si>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</si>
  <si>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</si>
  <si>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</si>
  <si>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</si>
  <si>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</si>
  <si>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</si>
  <si>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</si>
  <si>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</si>
  <si>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</si>
  <si>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</si>
  <si>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</si>
  <si>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</si>
  <si>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</si>
  <si>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</si>
  <si>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</si>
  <si>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</si>
  <si>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</si>
  <si>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</si>
  <si>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</si>
  <si>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</si>
  <si>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</si>
  <si>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</si>
  <si>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</si>
  <si>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</si>
  <si>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</si>
  <si>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</si>
  <si>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</si>
  <si>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</si>
  <si>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</si>
  <si>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</si>
  <si>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</si>
  <si>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</si>
  <si>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</si>
  <si>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</si>
  <si>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</si>
  <si>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</si>
  <si>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</si>
  <si>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</si>
  <si>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</si>
  <si>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</si>
  <si>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</si>
  <si>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</si>
  <si>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</si>
  <si>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</si>
  <si>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</si>
  <si>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</si>
  <si>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</si>
  <si>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</si>
  <si>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</si>
  <si>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</si>
  <si>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</si>
  <si>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</si>
  <si>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</si>
  <si>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</si>
  <si>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</si>
  <si>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</si>
  <si>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</si>
  <si>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</si>
  <si>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</si>
  <si>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</si>
  <si>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</si>
  <si>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</si>
  <si>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</si>
  <si>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</si>
  <si>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</si>
  <si>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</si>
  <si>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</si>
  <si>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</si>
  <si>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</si>
  <si>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</si>
  <si>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</si>
  <si>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</si>
  <si>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</si>
  <si>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</si>
  <si>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</si>
  <si>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</si>
  <si>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</si>
  <si>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</si>
  <si>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</si>
  <si>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</si>
  <si>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</si>
  <si>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</si>
  <si>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</si>
  <si>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</si>
  <si>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</si>
  <si>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</si>
  <si>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</si>
  <si>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</si>
  <si>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</si>
  <si>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</si>
  <si>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</si>
  <si>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</si>
  <si>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</si>
  <si>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</si>
  <si>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</si>
  <si>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</si>
  <si>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</si>
  <si>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</si>
  <si>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</si>
  <si>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</si>
  <si>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</si>
  <si>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</si>
  <si>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</si>
  <si>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</si>
  <si>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</si>
  <si>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</si>
  <si>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</si>
  <si>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</si>
  <si>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</si>
  <si>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</si>
  <si>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</si>
  <si>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</si>
  <si>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</si>
  <si>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</si>
  <si>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</si>
  <si>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</si>
  <si>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</si>
  <si>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</si>
  <si>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</si>
  <si>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</si>
  <si>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</si>
  <si>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</si>
  <si>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</si>
  <si>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</si>
  <si>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</si>
  <si>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</si>
  <si>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</si>
  <si>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</si>
  <si>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</si>
  <si>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</si>
  <si>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</si>
  <si>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</si>
  <si>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</si>
  <si>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</si>
  <si>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</si>
  <si>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</si>
  <si>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</si>
  <si>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</si>
  <si>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</si>
  <si>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</si>
  <si>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</si>
  <si>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</si>
  <si>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</si>
  <si>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</si>
  <si>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</si>
  <si>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</si>
  <si>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</si>
  <si>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</si>
  <si>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</si>
  <si>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</si>
  <si>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</si>
  <si>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</si>
  <si>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</si>
  <si>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</si>
  <si>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</si>
  <si>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</si>
  <si>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</si>
  <si>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</si>
  <si>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</si>
  <si>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</si>
  <si>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</si>
  <si>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</si>
  <si>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</si>
  <si>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</si>
  <si>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</si>
  <si>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</si>
  <si>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</si>
  <si>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</si>
  <si>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</si>
  <si>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</si>
  <si>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</si>
  <si>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</si>
  <si>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</si>
  <si>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</si>
  <si>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</si>
  <si>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</si>
  <si>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</si>
  <si>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</si>
  <si>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</si>
  <si>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</si>
  <si>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</si>
  <si>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</si>
  <si>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</si>
  <si>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</si>
  <si>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</si>
  <si>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</si>
  <si>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</si>
  <si>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</si>
  <si>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</si>
  <si>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</si>
  <si>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</si>
  <si>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</si>
  <si>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</si>
  <si>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</si>
  <si>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</si>
  <si>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</si>
  <si>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</si>
  <si>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</si>
  <si>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</si>
  <si>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</si>
  <si>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</si>
  <si>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</si>
  <si>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</si>
  <si>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</si>
  <si>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</si>
  <si>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</si>
  <si>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</si>
  <si>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</si>
  <si>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</si>
  <si>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</si>
  <si>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</si>
  <si>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</si>
  <si>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</si>
  <si>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</si>
  <si>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</si>
  <si>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</si>
  <si>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</si>
  <si>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</si>
  <si>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</si>
  <si>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</si>
  <si>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</si>
  <si>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</si>
  <si>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</si>
  <si>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</si>
  <si>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</si>
  <si>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</si>
  <si>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</si>
  <si>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</si>
  <si>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</si>
  <si>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</si>
  <si>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</si>
  <si>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</si>
  <si>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</si>
  <si>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</si>
  <si>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</si>
  <si>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</si>
  <si>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</si>
  <si>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</si>
  <si>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</si>
  <si>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</si>
  <si>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</si>
  <si>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</si>
  <si>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</si>
  <si>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</si>
  <si>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</si>
  <si>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</si>
  <si>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</si>
  <si>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</si>
  <si>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</si>
  <si>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</si>
  <si>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</si>
  <si>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</si>
  <si>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</si>
  <si>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</si>
  <si>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</si>
  <si>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</si>
  <si>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</si>
  <si>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</si>
  <si>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</si>
  <si>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</si>
  <si>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</si>
  <si>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</si>
  <si>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</si>
  <si>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</si>
  <si>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</si>
  <si>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</si>
  <si>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</si>
  <si>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</si>
  <si>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</si>
  <si>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</si>
  <si>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</si>
  <si>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</si>
  <si>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</si>
  <si>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</si>
  <si>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</si>
  <si>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</si>
  <si>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</si>
  <si>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</si>
  <si>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</si>
  <si>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</si>
  <si>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</si>
  <si>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</si>
  <si>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</si>
  <si>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</si>
  <si>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</si>
  <si>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</si>
  <si>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</si>
  <si>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</si>
  <si>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</si>
  <si>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</si>
  <si>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</si>
  <si>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</si>
  <si>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</si>
  <si>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</si>
  <si>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</si>
  <si>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</si>
  <si>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</si>
  <si>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</si>
  <si>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</si>
  <si>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</si>
  <si>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</si>
  <si>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</si>
  <si>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</si>
  <si>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</si>
  <si>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</si>
  <si>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</si>
  <si>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</si>
  <si>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</si>
  <si>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</si>
  <si>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</si>
  <si>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</si>
  <si>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</si>
  <si>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</si>
  <si>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</si>
  <si>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</si>
  <si>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</si>
  <si>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</si>
  <si>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</si>
  <si>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</si>
  <si>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</si>
  <si>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</si>
  <si>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</si>
  <si>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</si>
  <si>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</si>
  <si>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</si>
  <si>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</si>
  <si>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</si>
  <si>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</si>
  <si>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</si>
  <si>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</si>
  <si>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</si>
  <si>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</si>
  <si>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</si>
  <si>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</si>
  <si>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</si>
  <si>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</si>
  <si>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</si>
  <si>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</si>
  <si>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</si>
  <si>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</si>
  <si>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</si>
  <si>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</si>
  <si>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</si>
  <si>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</si>
  <si>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</si>
  <si>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</si>
  <si>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</si>
  <si>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</si>
  <si>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</si>
  <si>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</si>
  <si>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</si>
  <si>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</si>
  <si>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</si>
  <si>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</si>
  <si>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</si>
  <si>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</si>
  <si>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</si>
  <si>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</si>
  <si>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</si>
  <si>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</si>
  <si>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</si>
  <si>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</si>
  <si>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</si>
  <si>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</si>
  <si>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</si>
  <si>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</si>
  <si>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</si>
  <si>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</si>
  <si>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</si>
  <si>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</si>
  <si>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</si>
  <si>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</si>
  <si>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</si>
  <si>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</si>
  <si>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</si>
  <si>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</si>
  <si>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</si>
  <si>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</si>
  <si>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</si>
  <si>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</si>
  <si>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</si>
  <si>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</si>
  <si>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</si>
  <si>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</si>
  <si>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</si>
  <si>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</si>
  <si>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</si>
  <si>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</si>
  <si>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</si>
  <si>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</si>
  <si>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</si>
  <si>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</si>
  <si>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</si>
  <si>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</si>
  <si>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</si>
  <si>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</si>
  <si>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</si>
  <si>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</si>
  <si>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</si>
  <si>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</si>
  <si>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</si>
  <si>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</si>
  <si>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</si>
  <si>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</si>
  <si>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</si>
  <si>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</si>
  <si>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</si>
  <si>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</si>
  <si>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</si>
  <si>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</si>
  <si>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</si>
  <si>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</si>
  <si>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</si>
  <si>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</si>
  <si>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</si>
  <si>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</si>
  <si>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</si>
  <si>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</si>
  <si>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</si>
  <si>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</si>
  <si>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</si>
  <si>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</si>
  <si>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</si>
  <si>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</si>
  <si>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</si>
  <si>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</si>
  <si>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</si>
  <si>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</si>
  <si>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</si>
  <si>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</si>
  <si>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</si>
  <si>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</si>
  <si>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</si>
  <si>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</si>
  <si>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</si>
  <si>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</si>
  <si>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</si>
  <si>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</si>
  <si>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</si>
  <si>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</si>
  <si>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</si>
  <si>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</si>
  <si>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</si>
  <si>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</si>
  <si>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</si>
  <si>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</si>
  <si>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</si>
  <si>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</si>
  <si>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</si>
  <si>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</si>
  <si>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</si>
  <si>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</si>
  <si>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</si>
  <si>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</si>
  <si>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</si>
  <si>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</si>
  <si>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</si>
  <si>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</si>
  <si>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</si>
  <si>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</si>
  <si>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</si>
  <si>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</si>
  <si>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</si>
  <si>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</si>
  <si>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</si>
  <si>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</si>
  <si>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</si>
  <si>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</si>
  <si>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</si>
  <si>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</si>
  <si>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</si>
  <si>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</si>
  <si>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</si>
  <si>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</si>
  <si>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</si>
  <si>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</si>
  <si>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</si>
  <si>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</si>
  <si>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</si>
  <si>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</si>
  <si>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</si>
  <si>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</si>
  <si>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</si>
  <si>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</si>
  <si>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</si>
  <si>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</si>
  <si>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</si>
  <si>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</si>
  <si>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</si>
  <si>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</si>
  <si>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</si>
  <si>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</si>
  <si>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</si>
  <si>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</si>
  <si>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</si>
  <si>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</si>
  <si>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</si>
  <si>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</si>
  <si>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</si>
  <si>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</si>
  <si>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</si>
  <si>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</si>
  <si>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</si>
  <si>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</si>
  <si>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</si>
  <si>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</si>
  <si>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</si>
  <si>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</si>
  <si>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</si>
  <si>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</si>
  <si>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</si>
  <si>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</si>
  <si>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</si>
  <si>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</si>
  <si>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</si>
  <si>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</si>
  <si>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</si>
  <si>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</si>
  <si>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</si>
  <si>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</si>
  <si>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</si>
  <si>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</si>
  <si>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</si>
  <si>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</si>
  <si>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</si>
  <si>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</si>
  <si>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</si>
  <si>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</si>
  <si>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</si>
  <si>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</si>
  <si>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</si>
  <si>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</si>
  <si>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</si>
  <si>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</si>
  <si>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</si>
  <si>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</si>
  <si>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</si>
  <si>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</si>
  <si>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</si>
  <si>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</si>
  <si>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</si>
  <si>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</si>
  <si>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</si>
  <si>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</si>
  <si>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</si>
  <si>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</si>
  <si>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</si>
  <si>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</si>
  <si>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</si>
  <si>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</si>
  <si>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</si>
  <si>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</si>
  <si>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</si>
  <si>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</si>
  <si>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</si>
  <si>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</si>
  <si>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</si>
  <si>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</si>
  <si>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</si>
  <si>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</si>
  <si>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</si>
  <si>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</si>
  <si>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</si>
  <si>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</si>
  <si>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</si>
  <si>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</si>
  <si>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</si>
  <si>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</si>
  <si>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</si>
  <si>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</si>
  <si>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</si>
  <si>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</si>
  <si>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</si>
  <si>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</si>
  <si>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</si>
  <si>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</si>
  <si>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</si>
  <si>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</si>
  <si>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</si>
  <si>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</si>
  <si>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</si>
  <si>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</si>
  <si>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</si>
  <si>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</si>
  <si>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</si>
  <si>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</si>
  <si>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</si>
  <si>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</si>
  <si>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</si>
  <si>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</si>
  <si>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</si>
  <si>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</si>
  <si>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</si>
  <si>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</si>
  <si>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</si>
  <si>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</si>
  <si>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</si>
  <si>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</si>
  <si>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</si>
  <si>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</si>
  <si>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</si>
  <si>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</si>
  <si>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</si>
  <si>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</si>
  <si>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</si>
  <si>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</si>
  <si>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</si>
  <si>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</si>
  <si>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</si>
  <si>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</si>
  <si>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</si>
  <si>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</si>
  <si>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</si>
  <si>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</si>
  <si>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</si>
  <si>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</si>
  <si>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</si>
  <si>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</si>
  <si>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</si>
  <si>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</si>
  <si>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</si>
  <si>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</si>
  <si>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</si>
  <si>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</si>
  <si>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</si>
  <si>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</si>
  <si>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</si>
  <si>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</si>
  <si>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</si>
  <si>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</si>
  <si>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</si>
  <si>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</si>
  <si>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</si>
  <si>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</si>
  <si>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</si>
  <si>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</si>
  <si>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</si>
  <si>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</si>
  <si>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</si>
  <si>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</si>
  <si>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</si>
  <si>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</si>
  <si>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</si>
  <si>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</si>
  <si>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</si>
  <si>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</si>
  <si>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</si>
  <si>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</si>
  <si>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</si>
  <si>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</si>
  <si>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</si>
  <si>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</si>
  <si>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</si>
  <si>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</si>
  <si>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</si>
  <si>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</si>
  <si>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</si>
  <si>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</si>
  <si>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</si>
  <si>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</si>
  <si>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</si>
  <si>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</si>
  <si>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</si>
  <si>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</si>
  <si>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</si>
  <si>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</si>
  <si>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</si>
  <si>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</si>
  <si>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</si>
  <si>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</si>
  <si>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</si>
  <si>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</si>
  <si>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</si>
  <si>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</si>
  <si>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</si>
  <si>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</si>
  <si>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</si>
  <si>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</si>
  <si>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</si>
  <si>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</si>
  <si>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</si>
  <si>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</si>
  <si>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</si>
  <si>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</si>
  <si>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</si>
  <si>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</si>
  <si>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</si>
  <si>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</si>
  <si>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</si>
  <si>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</si>
  <si>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</si>
  <si>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</si>
  <si>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</si>
  <si>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</si>
  <si>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</si>
  <si>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</si>
  <si>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</si>
  <si>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</si>
  <si>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</si>
  <si>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</si>
  <si>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</si>
  <si>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</si>
  <si>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</si>
  <si>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</si>
  <si>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</si>
  <si>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</si>
  <si>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</si>
  <si>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</si>
  <si>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</si>
  <si>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</si>
  <si>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</si>
  <si>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</si>
  <si>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</si>
  <si>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</si>
  <si>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</si>
  <si>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</si>
  <si>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</si>
  <si>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</si>
  <si>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</si>
  <si>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</si>
  <si>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</si>
  <si>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</si>
  <si>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</si>
  <si>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</si>
  <si>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</si>
  <si>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</si>
  <si>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</si>
  <si>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</si>
  <si>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</si>
  <si>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</si>
  <si>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</si>
  <si>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</si>
  <si>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</si>
  <si>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</si>
  <si>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</si>
  <si>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</si>
  <si>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</si>
  <si>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</si>
  <si>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</si>
  <si>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</si>
  <si>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</si>
  <si>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</si>
  <si>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</si>
  <si>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</si>
  <si>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</si>
  <si>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</si>
  <si>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</si>
  <si>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</si>
  <si>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</si>
  <si>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</si>
  <si>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</si>
  <si>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</si>
  <si>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</si>
  <si>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</si>
  <si>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</si>
  <si>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</si>
  <si>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</si>
  <si>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</si>
  <si>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</si>
  <si>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</si>
  <si>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</si>
  <si>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</si>
  <si>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</si>
  <si>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</si>
  <si>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</si>
  <si>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</si>
  <si>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</si>
  <si>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</si>
  <si>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</si>
  <si>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</si>
  <si>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</si>
  <si>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</si>
  <si>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</si>
  <si>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</si>
  <si>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</si>
  <si>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</si>
  <si>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</si>
  <si>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</si>
  <si>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>NATANAEL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</si>
  <si>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</si>
  <si>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</si>
  <si>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</si>
  <si>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</si>
  <si>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</si>
  <si>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</si>
  <si>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</si>
  <si>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</si>
  <si>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</si>
  <si>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</si>
  <si>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</si>
  <si>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</si>
  <si>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</si>
  <si>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</si>
  <si>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</si>
  <si>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</si>
  <si>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</si>
  <si>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</si>
  <si>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</si>
  <si>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</si>
  <si>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</si>
  <si>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</si>
  <si>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</si>
  <si>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</si>
  <si>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</si>
  <si>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</si>
  <si>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</si>
  <si>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</si>
  <si>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</si>
  <si>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</si>
  <si>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</si>
  <si>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</si>
  <si>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</si>
  <si>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</si>
  <si>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</si>
  <si>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</si>
  <si>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</si>
  <si>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</si>
  <si>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</si>
  <si>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</si>
  <si>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</si>
  <si>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</si>
  <si>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</si>
  <si>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</si>
  <si>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</si>
  <si>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</si>
  <si>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</si>
  <si>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</si>
  <si>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</si>
  <si>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</si>
  <si>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</si>
  <si>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</si>
  <si>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</si>
  <si>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</si>
  <si>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</si>
  <si>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</si>
  <si>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</si>
  <si>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</si>
  <si>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</si>
  <si>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</si>
  <si>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</si>
  <si>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</si>
  <si>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</si>
  <si>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</si>
  <si>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</si>
  <si>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</si>
  <si>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</si>
  <si>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</si>
  <si>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</si>
  <si>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</si>
  <si>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</si>
  <si>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</si>
  <si>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</si>
  <si>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</si>
  <si>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</si>
  <si>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</si>
  <si>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</si>
  <si>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</si>
  <si>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</si>
  <si>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</si>
  <si>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</si>
  <si>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</si>
  <si>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</si>
  <si>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</si>
  <si>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</si>
  <si>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</si>
  <si>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</si>
  <si>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</si>
  <si>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</si>
  <si>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</si>
  <si>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</si>
  <si>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</si>
  <si>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</si>
  <si>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</si>
  <si>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</si>
  <si>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</si>
  <si>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</si>
  <si>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</si>
  <si>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</si>
  <si>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</si>
  <si>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</si>
  <si>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</si>
  <si>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</si>
  <si>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</si>
  <si>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</si>
  <si>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</si>
  <si>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</si>
  <si>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</si>
  <si>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</si>
  <si>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</si>
  <si>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</si>
  <si>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</si>
  <si>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</si>
  <si>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</si>
  <si>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</si>
  <si>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</si>
  <si>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</si>
  <si>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</si>
  <si>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</si>
  <si>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</si>
  <si>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</si>
  <si>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</si>
  <si>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</si>
  <si>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</si>
  <si>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</si>
  <si>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</si>
  <si>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</si>
  <si>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</si>
  <si>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</si>
  <si>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</si>
  <si>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</si>
  <si>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</si>
  <si>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</si>
  <si>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</si>
  <si>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</si>
  <si>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</si>
  <si>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</si>
  <si>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</si>
  <si>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</si>
  <si>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</si>
  <si>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</si>
  <si>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</si>
  <si>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</si>
  <si>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</si>
  <si>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</si>
  <si>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</si>
  <si>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</si>
  <si>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</si>
  <si>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</si>
  <si>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</si>
  <si>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</si>
  <si>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</si>
  <si>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</si>
  <si>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</si>
  <si>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</si>
  <si>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</si>
  <si>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</si>
  <si>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MAYOR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</si>
  <si>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</si>
  <si>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</si>
  <si>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</si>
  <si>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</si>
  <si>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</si>
  <si>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</si>
  <si>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</si>
  <si>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</si>
  <si>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</si>
  <si>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</si>
  <si>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</si>
  <si>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</si>
  <si>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</si>
  <si>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</si>
  <si>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</si>
  <si>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MARTÍNEZ DE LOS SANTOS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</si>
  <si>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</si>
  <si>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</si>
  <si>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</si>
  <si>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</si>
  <si>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</si>
  <si>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</si>
  <si>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</si>
  <si>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</si>
  <si>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</si>
  <si>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</si>
  <si>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</si>
  <si>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</si>
  <si>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</si>
  <si>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</si>
  <si>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</si>
  <si>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</si>
  <si>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</si>
  <si>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</si>
  <si>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</si>
  <si>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</si>
  <si>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</si>
  <si>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</si>
  <si>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</si>
  <si>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</si>
  <si>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</si>
  <si>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</si>
  <si>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</si>
  <si>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</si>
  <si>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</si>
  <si>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</si>
  <si>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</si>
  <si>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</si>
  <si>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</si>
  <si>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</si>
  <si>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</si>
  <si>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</si>
  <si>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</si>
  <si>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</si>
  <si>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IROWENDY MERCEDES </t>
  </si>
  <si>
    <t>PEREZ</t>
  </si>
  <si>
    <t>AUXILIAR DE FACTURACION Y SEGURO MEDICO</t>
  </si>
  <si>
    <t>DAGOBERTO</t>
  </si>
  <si>
    <t>DEL ROSARIO CONTRERAS</t>
  </si>
  <si>
    <t>CORONEL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</si>
  <si>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</si>
  <si>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</si>
  <si>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</si>
  <si>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</si>
  <si>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</si>
  <si>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</si>
  <si>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</si>
  <si>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</si>
  <si>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</si>
  <si>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</si>
  <si>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</si>
  <si>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</si>
  <si>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</si>
  <si>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</si>
  <si>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</si>
  <si>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</si>
  <si>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</si>
  <si>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</si>
  <si>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</si>
  <si>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</si>
  <si>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</si>
  <si>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</si>
  <si>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</si>
  <si>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 xml:space="preserve">CRISTINA ANTONIA </t>
  </si>
  <si>
    <t>PAULINO DE EVERTZ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</si>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</sst>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8099">
    <xf numFmtId="0" fontId="0" fillId="0" borderId="0"/>
    <xf numFmtId="0" fontId="29" fillId="0" borderId="4"/>
    <xf numFmtId="0" fontId="29" fillId="0" borderId="4"/>
    <xf numFmtId="0" fontId="31" fillId="0" borderId="4"/>
    <xf numFmtId="0" fontId="33" fillId="0" borderId="4"/>
    <xf numFmtId="43" fontId="29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29" fillId="0" borderId="4"/>
    <xf numFmtId="0" fontId="18" fillId="0" borderId="4"/>
    <xf numFmtId="9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44" fontId="18" fillId="0" borderId="4" applyFont="0" applyFill="0" applyBorder="0" applyAlignment="0" applyProtection="0"/>
    <xf numFmtId="164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164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0" fontId="18" fillId="0" borderId="4"/>
    <xf numFmtId="0" fontId="18" fillId="0" borderId="4"/>
    <xf numFmtId="0" fontId="29" fillId="0" borderId="4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9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164" fontId="29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164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0" fontId="18" fillId="0" borderId="4"/>
    <xf numFmtId="0" fontId="18" fillId="0" borderId="4"/>
    <xf numFmtId="0" fontId="29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4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29" fillId="0" borderId="4"/>
    <xf numFmtId="43" fontId="29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0" fontId="29" fillId="0" borderId="4"/>
    <xf numFmtId="0" fontId="29" fillId="0" borderId="4"/>
    <xf numFmtId="0" fontId="29" fillId="0" borderId="4"/>
    <xf numFmtId="165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34" fillId="0" borderId="4" applyNumberFormat="0" applyFill="0" applyBorder="0" applyAlignment="0" applyProtection="0"/>
    <xf numFmtId="0" fontId="29" fillId="0" borderId="4"/>
    <xf numFmtId="166" fontId="29" fillId="0" borderId="4" applyFont="0" applyFill="0" applyBorder="0" applyAlignment="0" applyProtection="0"/>
    <xf numFmtId="165" fontId="18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29" fillId="0" borderId="4"/>
    <xf numFmtId="164" fontId="29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164" fontId="29" fillId="0" borderId="4" applyFont="0" applyFill="0" applyBorder="0" applyAlignment="0" applyProtection="0"/>
    <xf numFmtId="0" fontId="18" fillId="0" borderId="4"/>
    <xf numFmtId="0" fontId="29" fillId="0" borderId="4"/>
    <xf numFmtId="43" fontId="29" fillId="0" borderId="4" applyFont="0" applyFill="0" applyBorder="0" applyAlignment="0" applyProtection="0"/>
    <xf numFmtId="43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165" fontId="17" fillId="0" borderId="4" applyFont="0" applyFill="0" applyBorder="0" applyAlignment="0" applyProtection="0"/>
    <xf numFmtId="165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9" fontId="29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29" fillId="0" borderId="4"/>
    <xf numFmtId="44" fontId="16" fillId="0" borderId="4" applyFont="0" applyFill="0" applyBorder="0" applyAlignment="0" applyProtection="0"/>
    <xf numFmtId="0" fontId="16" fillId="0" borderId="4"/>
    <xf numFmtId="43" fontId="29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4" fontId="29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0" fontId="29" fillId="0" borderId="4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0" fontId="35" fillId="0" borderId="4"/>
    <xf numFmtId="0" fontId="29" fillId="0" borderId="4"/>
    <xf numFmtId="0" fontId="14" fillId="0" borderId="4"/>
    <xf numFmtId="0" fontId="36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0" fontId="13" fillId="0" borderId="4"/>
    <xf numFmtId="0" fontId="37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2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29" fillId="0" borderId="4"/>
    <xf numFmtId="0" fontId="31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29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39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31" fillId="0" borderId="4"/>
    <xf numFmtId="0" fontId="20" fillId="0" borderId="4"/>
    <xf numFmtId="0" fontId="29" fillId="0" borderId="4"/>
    <xf numFmtId="0" fontId="20" fillId="0" borderId="4"/>
    <xf numFmtId="43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29" fillId="0" borderId="4"/>
    <xf numFmtId="0" fontId="20" fillId="0" borderId="4"/>
    <xf numFmtId="43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31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29" fillId="0" borderId="4" applyFont="0" applyFill="0" applyBorder="0" applyAlignment="0" applyProtection="0"/>
    <xf numFmtId="165" fontId="6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0" fontId="29" fillId="0" borderId="4"/>
    <xf numFmtId="44" fontId="6" fillId="0" borderId="4" applyFont="0" applyFill="0" applyBorder="0" applyAlignment="0" applyProtection="0"/>
    <xf numFmtId="0" fontId="29" fillId="0" borderId="4"/>
    <xf numFmtId="0" fontId="29" fillId="0" borderId="4"/>
    <xf numFmtId="164" fontId="29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166" fontId="29" fillId="0" borderId="4" applyFont="0" applyFill="0" applyBorder="0" applyAlignment="0" applyProtection="0"/>
    <xf numFmtId="43" fontId="29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29" fillId="0" borderId="4"/>
    <xf numFmtId="43" fontId="29" fillId="0" borderId="4" applyFont="0" applyFill="0" applyBorder="0" applyAlignment="0" applyProtection="0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29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29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0" fontId="29" fillId="0" borderId="4"/>
    <xf numFmtId="43" fontId="29" fillId="0" borderId="4" applyFont="0" applyFill="0" applyBorder="0" applyAlignment="0" applyProtection="0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29" fillId="0" borderId="4" applyFont="0" applyFill="0" applyBorder="0" applyAlignment="0" applyProtection="0"/>
    <xf numFmtId="164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31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29" fillId="0" borderId="4"/>
    <xf numFmtId="44" fontId="6" fillId="0" borderId="4" applyFont="0" applyFill="0" applyBorder="0" applyAlignment="0" applyProtection="0"/>
    <xf numFmtId="0" fontId="6" fillId="0" borderId="4"/>
    <xf numFmtId="43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29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4" fontId="31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29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31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40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</cellStyleXfs>
  <cellXfs count="148">
    <xf numFmtId="0" fontId="0" fillId="0" borderId="0" xfId="0"/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right"/>
    </xf>
    <xf numFmtId="0" fontId="20" fillId="0" borderId="1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20" fillId="0" borderId="2" xfId="0" applyFont="1" applyBorder="1"/>
    <xf numFmtId="0" fontId="20" fillId="3" borderId="4" xfId="0" applyFont="1" applyFill="1" applyBorder="1"/>
    <xf numFmtId="0" fontId="20" fillId="0" borderId="0" xfId="0" applyFont="1" applyAlignment="1">
      <alignment wrapText="1"/>
    </xf>
    <xf numFmtId="0" fontId="26" fillId="0" borderId="0" xfId="0" applyFont="1"/>
    <xf numFmtId="16" fontId="20" fillId="0" borderId="0" xfId="0" applyNumberFormat="1" applyFont="1"/>
    <xf numFmtId="0" fontId="20" fillId="0" borderId="4" xfId="0" applyFont="1" applyBorder="1" applyAlignment="1">
      <alignment horizontal="center"/>
    </xf>
    <xf numFmtId="0" fontId="0" fillId="0" borderId="4" xfId="0" applyBorder="1"/>
    <xf numFmtId="0" fontId="20" fillId="0" borderId="4" xfId="0" applyFont="1" applyBorder="1" applyAlignment="1">
      <alignment wrapText="1"/>
    </xf>
    <xf numFmtId="0" fontId="20" fillId="0" borderId="4" xfId="0" applyFont="1" applyBorder="1"/>
    <xf numFmtId="0" fontId="23" fillId="0" borderId="4" xfId="0" applyFont="1" applyBorder="1" applyAlignment="1">
      <alignment wrapText="1"/>
    </xf>
    <xf numFmtId="0" fontId="21" fillId="0" borderId="4" xfId="0" applyFont="1" applyBorder="1" applyAlignment="1">
      <alignment wrapText="1"/>
    </xf>
    <xf numFmtId="0" fontId="21" fillId="0" borderId="4" xfId="0" applyFont="1" applyBorder="1" applyAlignment="1">
      <alignment horizontal="right"/>
    </xf>
    <xf numFmtId="0" fontId="20" fillId="0" borderId="4" xfId="0" applyFont="1" applyBorder="1" applyAlignment="1">
      <alignment vertical="center" wrapText="1"/>
    </xf>
    <xf numFmtId="0" fontId="22" fillId="0" borderId="4" xfId="0" applyFont="1" applyBorder="1" applyAlignment="1">
      <alignment horizontal="center"/>
    </xf>
    <xf numFmtId="0" fontId="20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20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0" fillId="0" borderId="9" xfId="0" applyFont="1" applyBorder="1" applyAlignment="1">
      <alignment horizontal="left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left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0" fillId="0" borderId="4" xfId="0" applyNumberFormat="1" applyBorder="1"/>
    <xf numFmtId="0" fontId="20" fillId="2" borderId="22" xfId="380" applyFont="1" applyFill="1" applyBorder="1" applyAlignment="1">
      <alignment horizontal="center" vertical="center" wrapText="1"/>
    </xf>
    <xf numFmtId="0" fontId="20" fillId="2" borderId="21" xfId="380" applyFont="1" applyFill="1" applyBorder="1" applyAlignment="1">
      <alignment horizontal="center" vertical="center" wrapText="1"/>
    </xf>
    <xf numFmtId="0" fontId="20" fillId="2" borderId="20" xfId="38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wrapText="1"/>
    </xf>
    <xf numFmtId="0" fontId="20" fillId="2" borderId="19" xfId="0" applyFont="1" applyFill="1" applyBorder="1" applyAlignment="1">
      <alignment horizontal="center" vertical="center" wrapText="1"/>
    </xf>
    <xf numFmtId="0" fontId="20" fillId="2" borderId="23" xfId="380" applyFont="1" applyFill="1" applyBorder="1" applyAlignment="1">
      <alignment horizontal="center" vertical="center" wrapText="1"/>
    </xf>
    <xf numFmtId="4" fontId="28" fillId="0" borderId="5" xfId="0" applyNumberFormat="1" applyFont="1" applyBorder="1" applyAlignment="1">
      <alignment horizontal="right"/>
    </xf>
    <xf numFmtId="4" fontId="31" fillId="0" borderId="5" xfId="0" applyNumberFormat="1" applyFont="1" applyBorder="1" applyAlignment="1">
      <alignment horizontal="right" vertical="center"/>
    </xf>
    <xf numFmtId="4" fontId="28" fillId="0" borderId="5" xfId="107" applyNumberFormat="1" applyFont="1" applyBorder="1" applyAlignment="1">
      <alignment horizontal="right"/>
    </xf>
    <xf numFmtId="4" fontId="38" fillId="0" borderId="5" xfId="0" applyNumberFormat="1" applyFont="1" applyBorder="1" applyAlignment="1">
      <alignment vertical="center" wrapText="1"/>
    </xf>
    <xf numFmtId="4" fontId="28" fillId="0" borderId="13" xfId="0" applyNumberFormat="1" applyFont="1" applyBorder="1" applyAlignment="1">
      <alignment horizontal="right"/>
    </xf>
    <xf numFmtId="4" fontId="28" fillId="0" borderId="24" xfId="0" applyNumberFormat="1" applyFont="1" applyBorder="1" applyAlignment="1">
      <alignment horizontal="right"/>
    </xf>
    <xf numFmtId="43" fontId="30" fillId="0" borderId="7" xfId="0" applyNumberFormat="1" applyFont="1" applyBorder="1"/>
    <xf numFmtId="4" fontId="28" fillId="0" borderId="4" xfId="844" applyNumberFormat="1" applyFont="1"/>
    <xf numFmtId="43" fontId="20" fillId="0" borderId="5" xfId="0" applyNumberFormat="1" applyFont="1" applyBorder="1" applyAlignment="1">
      <alignment horizontal="center" wrapText="1"/>
    </xf>
    <xf numFmtId="43" fontId="20" fillId="0" borderId="5" xfId="0" applyNumberFormat="1" applyFont="1" applyBorder="1" applyAlignment="1">
      <alignment horizontal="center" vertical="top" wrapText="1"/>
    </xf>
    <xf numFmtId="43" fontId="21" fillId="0" borderId="5" xfId="0" applyNumberFormat="1" applyFont="1" applyBorder="1" applyAlignment="1">
      <alignment horizontal="center" wrapText="1"/>
    </xf>
    <xf numFmtId="43" fontId="27" fillId="0" borderId="5" xfId="0" applyNumberFormat="1" applyFont="1" applyBorder="1" applyAlignment="1">
      <alignment horizontal="center" wrapText="1"/>
    </xf>
    <xf numFmtId="0" fontId="28" fillId="0" borderId="5" xfId="0" applyFont="1" applyBorder="1"/>
    <xf numFmtId="0" fontId="0" fillId="0" borderId="5" xfId="0" applyBorder="1"/>
    <xf numFmtId="0" fontId="20" fillId="0" borderId="5" xfId="0" applyFont="1" applyBorder="1" applyAlignment="1">
      <alignment horizontal="center" wrapText="1"/>
    </xf>
    <xf numFmtId="0" fontId="20" fillId="0" borderId="5" xfId="0" applyFont="1" applyBorder="1" applyAlignment="1">
      <alignment horizontal="left" wrapText="1"/>
    </xf>
    <xf numFmtId="0" fontId="28" fillId="0" borderId="5" xfId="0" applyFont="1" applyBorder="1" applyAlignment="1">
      <alignment horizontal="left" wrapText="1"/>
    </xf>
    <xf numFmtId="0" fontId="27" fillId="0" borderId="5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center" wrapText="1"/>
    </xf>
    <xf numFmtId="14" fontId="20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0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wrapText="1"/>
    </xf>
    <xf numFmtId="0" fontId="31" fillId="0" borderId="5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0" fillId="0" borderId="5" xfId="0" applyNumberFormat="1" applyFont="1" applyBorder="1" applyAlignment="1">
      <alignment horizontal="center" vertical="center" wrapText="1"/>
    </xf>
    <xf numFmtId="0" fontId="20" fillId="0" borderId="5" xfId="381" applyFont="1" applyBorder="1" applyAlignment="1">
      <alignment horizontal="left" vertical="center" wrapText="1"/>
    </xf>
    <xf numFmtId="0" fontId="28" fillId="0" borderId="5" xfId="0" applyFont="1" applyBorder="1" applyAlignment="1">
      <alignment wrapText="1"/>
    </xf>
    <xf numFmtId="0" fontId="28" fillId="0" borderId="5" xfId="0" applyFont="1" applyBorder="1" applyAlignment="1">
      <alignment horizontal="center" vertical="center" wrapText="1"/>
    </xf>
    <xf numFmtId="14" fontId="11" fillId="0" borderId="5" xfId="1305" applyNumberFormat="1" applyFont="1" applyFill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left" wrapText="1"/>
    </xf>
    <xf numFmtId="0" fontId="20" fillId="0" borderId="5" xfId="0" applyFont="1" applyBorder="1" applyAlignment="1">
      <alignment wrapText="1"/>
    </xf>
    <xf numFmtId="0" fontId="20" fillId="0" borderId="5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center" vertical="top" wrapText="1"/>
    </xf>
    <xf numFmtId="14" fontId="20" fillId="0" borderId="5" xfId="0" applyNumberFormat="1" applyFont="1" applyBorder="1" applyAlignment="1">
      <alignment horizontal="center" vertical="top"/>
    </xf>
    <xf numFmtId="0" fontId="28" fillId="0" borderId="5" xfId="0" applyFont="1" applyBorder="1" applyAlignment="1">
      <alignment horizontal="left" vertical="center" wrapText="1"/>
    </xf>
    <xf numFmtId="0" fontId="28" fillId="0" borderId="0" xfId="0" applyFont="1"/>
    <xf numFmtId="0" fontId="20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8" fillId="0" borderId="5" xfId="2" applyFont="1" applyBorder="1" applyAlignment="1">
      <alignment horizontal="left" wrapText="1"/>
    </xf>
    <xf numFmtId="0" fontId="11" fillId="0" borderId="5" xfId="0" applyFont="1" applyBorder="1" applyAlignment="1">
      <alignment wrapText="1"/>
    </xf>
    <xf numFmtId="14" fontId="28" fillId="0" borderId="5" xfId="0" applyNumberFormat="1" applyFont="1" applyBorder="1" applyAlignment="1" applyProtection="1">
      <alignment horizontal="center"/>
      <protection locked="0"/>
    </xf>
    <xf numFmtId="0" fontId="20" fillId="0" borderId="3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wrapText="1"/>
    </xf>
    <xf numFmtId="0" fontId="20" fillId="0" borderId="16" xfId="0" applyFont="1" applyBorder="1" applyAlignment="1">
      <alignment horizontal="left" wrapText="1"/>
    </xf>
    <xf numFmtId="0" fontId="28" fillId="0" borderId="18" xfId="0" applyFont="1" applyBorder="1" applyAlignment="1">
      <alignment horizontal="left" wrapText="1"/>
    </xf>
    <xf numFmtId="0" fontId="19" fillId="0" borderId="5" xfId="0" applyFont="1" applyBorder="1" applyAlignment="1">
      <alignment wrapText="1"/>
    </xf>
    <xf numFmtId="0" fontId="15" fillId="0" borderId="5" xfId="0" applyFont="1" applyBorder="1" applyAlignment="1">
      <alignment wrapText="1"/>
    </xf>
    <xf numFmtId="0" fontId="28" fillId="0" borderId="5" xfId="0" applyFont="1" applyBorder="1" applyAlignment="1">
      <alignment horizontal="left"/>
    </xf>
    <xf numFmtId="0" fontId="28" fillId="0" borderId="5" xfId="0" applyFont="1" applyBorder="1" applyAlignment="1">
      <alignment horizontal="center" wrapText="1"/>
    </xf>
    <xf numFmtId="0" fontId="28" fillId="0" borderId="5" xfId="2226" applyFont="1" applyBorder="1" applyAlignment="1">
      <alignment horizontal="left" wrapText="1"/>
    </xf>
    <xf numFmtId="0" fontId="31" fillId="0" borderId="5" xfId="2227" applyBorder="1" applyAlignment="1">
      <alignment horizontal="left" wrapText="1"/>
    </xf>
    <xf numFmtId="0" fontId="32" fillId="0" borderId="5" xfId="2227" applyFont="1" applyBorder="1" applyAlignment="1">
      <alignment horizontal="left" wrapText="1"/>
    </xf>
    <xf numFmtId="0" fontId="32" fillId="0" borderId="5" xfId="2227" applyFont="1" applyBorder="1" applyAlignment="1">
      <alignment horizontal="left"/>
    </xf>
    <xf numFmtId="0" fontId="10" fillId="0" borderId="5" xfId="0" applyFont="1" applyBorder="1" applyAlignment="1">
      <alignment wrapText="1"/>
    </xf>
    <xf numFmtId="0" fontId="32" fillId="0" borderId="5" xfId="3" applyFont="1" applyBorder="1" applyAlignment="1">
      <alignment horizontal="left"/>
    </xf>
    <xf numFmtId="0" fontId="32" fillId="0" borderId="5" xfId="3" applyFont="1" applyBorder="1" applyAlignment="1">
      <alignment horizontal="left" wrapText="1"/>
    </xf>
    <xf numFmtId="0" fontId="8" fillId="0" borderId="5" xfId="0" applyFont="1" applyBorder="1" applyAlignment="1">
      <alignment wrapText="1"/>
    </xf>
    <xf numFmtId="0" fontId="28" fillId="0" borderId="5" xfId="0" applyFont="1" applyBorder="1" applyAlignment="1">
      <alignment horizontal="center"/>
    </xf>
    <xf numFmtId="0" fontId="32" fillId="0" borderId="5" xfId="2227" applyFont="1" applyBorder="1" applyAlignment="1">
      <alignment horizontal="center"/>
    </xf>
    <xf numFmtId="14" fontId="32" fillId="0" borderId="5" xfId="2227" applyNumberFormat="1" applyFont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14" fontId="20" fillId="0" borderId="5" xfId="0" applyNumberFormat="1" applyFont="1" applyBorder="1" applyAlignment="1">
      <alignment horizontal="center" vertical="center"/>
    </xf>
    <xf numFmtId="14" fontId="20" fillId="0" borderId="5" xfId="0" applyNumberFormat="1" applyFont="1" applyBorder="1" applyAlignment="1">
      <alignment horizontal="center" wrapText="1"/>
    </xf>
    <xf numFmtId="0" fontId="28" fillId="0" borderId="14" xfId="0" applyFont="1" applyBorder="1" applyAlignment="1">
      <alignment horizontal="left" wrapText="1"/>
    </xf>
    <xf numFmtId="14" fontId="20" fillId="0" borderId="15" xfId="0" applyNumberFormat="1" applyFont="1" applyBorder="1" applyAlignment="1">
      <alignment horizontal="center"/>
    </xf>
    <xf numFmtId="0" fontId="20" fillId="0" borderId="3" xfId="0" applyFont="1" applyBorder="1" applyAlignment="1">
      <alignment wrapText="1"/>
    </xf>
    <xf numFmtId="0" fontId="20" fillId="0" borderId="16" xfId="0" applyFont="1" applyBorder="1" applyAlignment="1">
      <alignment wrapText="1"/>
    </xf>
    <xf numFmtId="0" fontId="2" fillId="5" borderId="5" xfId="0" applyFont="1" applyFill="1" applyBorder="1" applyAlignment="1">
      <alignment wrapText="1"/>
    </xf>
    <xf numFmtId="0" fontId="28" fillId="5" borderId="5" xfId="0" applyFont="1" applyFill="1" applyBorder="1" applyAlignment="1">
      <alignment horizontal="center" vertical="center" wrapText="1"/>
    </xf>
    <xf numFmtId="14" fontId="28" fillId="5" borderId="5" xfId="0" applyNumberFormat="1" applyFont="1" applyFill="1" applyBorder="1" applyAlignment="1" applyProtection="1">
      <alignment horizontal="center"/>
      <protection locked="0"/>
    </xf>
    <xf numFmtId="14" fontId="32" fillId="0" borderId="5" xfId="0" applyNumberFormat="1" applyFont="1" applyBorder="1" applyAlignment="1">
      <alignment horizontal="center"/>
    </xf>
    <xf numFmtId="4" fontId="28" fillId="5" borderId="5" xfId="0" applyNumberFormat="1" applyFont="1" applyFill="1" applyBorder="1" applyAlignment="1">
      <alignment horizontal="right"/>
    </xf>
    <xf numFmtId="0" fontId="32" fillId="0" borderId="5" xfId="0" applyFont="1" applyBorder="1" applyAlignment="1">
      <alignment horizontal="left"/>
    </xf>
    <xf numFmtId="0" fontId="20" fillId="0" borderId="17" xfId="0" applyFont="1" applyBorder="1" applyAlignment="1">
      <alignment horizontal="left" wrapText="1"/>
    </xf>
    <xf numFmtId="0" fontId="28" fillId="0" borderId="2" xfId="0" applyFont="1" applyBorder="1" applyAlignment="1">
      <alignment horizontal="left" wrapText="1"/>
    </xf>
    <xf numFmtId="0" fontId="32" fillId="0" borderId="5" xfId="0" applyFont="1" applyBorder="1" applyAlignment="1">
      <alignment horizontal="left" wrapText="1"/>
    </xf>
    <xf numFmtId="0" fontId="31" fillId="0" borderId="5" xfId="0" applyFont="1" applyBorder="1" applyAlignment="1">
      <alignment horizontal="left" vertical="center"/>
    </xf>
    <xf numFmtId="0" fontId="28" fillId="0" borderId="18" xfId="0" applyFont="1" applyBorder="1" applyAlignment="1">
      <alignment horizontal="left"/>
    </xf>
    <xf numFmtId="0" fontId="31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left" wrapText="1"/>
    </xf>
    <xf numFmtId="0" fontId="0" fillId="0" borderId="16" xfId="0" applyBorder="1"/>
    <xf numFmtId="0" fontId="7" fillId="0" borderId="4" xfId="0" applyFont="1" applyBorder="1"/>
    <xf numFmtId="0" fontId="20" fillId="0" borderId="18" xfId="0" applyFont="1" applyBorder="1" applyAlignment="1">
      <alignment vertical="center" wrapText="1"/>
    </xf>
    <xf numFmtId="0" fontId="20" fillId="0" borderId="18" xfId="0" applyFont="1" applyBorder="1" applyAlignment="1">
      <alignment vertical="center"/>
    </xf>
    <xf numFmtId="0" fontId="20" fillId="0" borderId="3" xfId="0" applyFont="1" applyBorder="1" applyAlignment="1">
      <alignment vertical="center" wrapText="1"/>
    </xf>
    <xf numFmtId="0" fontId="28" fillId="0" borderId="3" xfId="0" applyFont="1" applyBorder="1" applyAlignment="1">
      <alignment horizontal="left"/>
    </xf>
    <xf numFmtId="4" fontId="0" fillId="0" borderId="7" xfId="0" applyNumberFormat="1" applyBorder="1"/>
    <xf numFmtId="0" fontId="29" fillId="0" borderId="5" xfId="1" applyBorder="1" applyAlignment="1">
      <alignment horizontal="center"/>
    </xf>
    <xf numFmtId="0" fontId="29" fillId="0" borderId="5" xfId="1" applyBorder="1"/>
    <xf numFmtId="0" fontId="29" fillId="5" borderId="5" xfId="1" applyFill="1" applyBorder="1"/>
    <xf numFmtId="14" fontId="29" fillId="5" borderId="5" xfId="1" applyNumberFormat="1" applyFill="1" applyBorder="1" applyAlignment="1" applyProtection="1">
      <alignment horizontal="center"/>
      <protection locked="0"/>
    </xf>
    <xf numFmtId="14" fontId="25" fillId="5" borderId="5" xfId="1" applyNumberFormat="1" applyFont="1" applyFill="1" applyBorder="1" applyAlignment="1" applyProtection="1">
      <alignment horizontal="center"/>
      <protection locked="0"/>
    </xf>
    <xf numFmtId="0" fontId="20" fillId="0" borderId="0" xfId="0" applyFont="1" applyBorder="1" applyAlignment="1">
      <alignment horizontal="center" wrapText="1"/>
    </xf>
    <xf numFmtId="43" fontId="20" fillId="0" borderId="0" xfId="0" applyNumberFormat="1" applyFont="1" applyBorder="1" applyAlignment="1">
      <alignment horizontal="center" wrapText="1"/>
    </xf>
    <xf numFmtId="0" fontId="20" fillId="3" borderId="25" xfId="380" applyFont="1" applyFill="1" applyBorder="1" applyAlignment="1">
      <alignment horizontal="center"/>
    </xf>
    <xf numFmtId="0" fontId="20" fillId="3" borderId="3" xfId="380" applyFont="1" applyFill="1" applyBorder="1" applyAlignment="1">
      <alignment horizontal="center"/>
    </xf>
    <xf numFmtId="4" fontId="0" fillId="0" borderId="5" xfId="0" applyNumberFormat="1" applyBorder="1"/>
    <xf numFmtId="4" fontId="25" fillId="3" borderId="3" xfId="380" applyNumberFormat="1" applyFont="1" applyFill="1" applyBorder="1" applyAlignment="1">
      <alignment horizontal="center"/>
    </xf>
    <xf numFmtId="4" fontId="25" fillId="3" borderId="25" xfId="380" applyNumberFormat="1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  <xf numFmtId="0" fontId="20" fillId="0" borderId="9" xfId="0" applyFont="1" applyBorder="1"/>
  </cellXfs>
  <cellStyles count="28099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13" xfId="23006" xr:uid="{15B1A01F-D45C-48C7-9C7F-70250EF6DA19}"/>
    <cellStyle name="Millares 2 2 2 2" xfId="196" xr:uid="{FA912F74-9A78-493C-9BC6-E8DEDDEF4635}"/>
    <cellStyle name="Millares 2 2 2 2 10" xfId="17994" xr:uid="{3E0559C0-9F8B-4FA1-83AC-F596451429A7}"/>
    <cellStyle name="Millares 2 2 2 2 11" xfId="23156" xr:uid="{831D395E-B48A-4180-A87D-462B8A32DA62}"/>
    <cellStyle name="Millares 2 2 2 2 2" xfId="370" xr:uid="{F0FA0424-119E-4F03-95A6-D2DAB8160CE7}"/>
    <cellStyle name="Millares 2 2 2 2 2 10" xfId="23386" xr:uid="{39405A8D-A663-4278-BB6A-48741B622E02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2 5" xfId="27860" xr:uid="{85ABBEC0-2898-4063-A3FE-2052C5AB75DF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2 7" xfId="25509" xr:uid="{93E8D1A5-DA30-4F26-B26B-B5DAD0499FB9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3 6" xfId="27535" xr:uid="{5C9AC0BA-1796-4763-A8BB-91A17EFDC62B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4 6" xfId="25184" xr:uid="{33D8A2D3-C0E1-48F9-AEFA-892C8023FEE0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2 5" xfId="27691" xr:uid="{B1BAB3E9-5E25-4146-B3A8-0B470DA47A06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3 7" xfId="25340" xr:uid="{F11B7237-79FF-4F8C-8863-295896EBBC50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2 5" xfId="28089" xr:uid="{260D1B83-B9F3-402B-8C56-9C610F9A79CA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4 7" xfId="25738" xr:uid="{2AA7E688-800A-41F3-A11E-E9E9C10AF344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5 6" xfId="27355" xr:uid="{98631494-BFC7-42F4-869F-2DD00D9D9506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6 6" xfId="25004" xr:uid="{2B668A13-2CDE-4831-AE0B-215DCBF66350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11" xfId="23082" xr:uid="{CE3C7D10-57CC-472C-B9AF-EAAED88F2548}"/>
    <cellStyle name="Millares 2 2 2 3 2" xfId="759" xr:uid="{73208828-B8D9-4AF0-84F3-5DF961720AA0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2 6" xfId="27786" xr:uid="{D9D0CF81-86C4-40DC-99BD-F639AEB30D10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3 6" xfId="25435" xr:uid="{351ACE3F-9AB1-46AE-BDC8-A3B864E74D2C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2 9" xfId="23312" xr:uid="{33130E11-F586-4E0C-8F78-ED18EE9BA40F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2 5" xfId="28015" xr:uid="{F1667AC4-3C3D-4845-BE8C-CD10E5B9F02A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3 7" xfId="25664" xr:uid="{145B76CF-6E10-4E17-871D-A2E06BA87A96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10" xfId="23236" xr:uid="{C54FDC1C-B2D4-49C0-86E1-CB0B3BBFACC6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2 5" xfId="27767" xr:uid="{D8E45841-B3BF-45ED-BC78-801CF2C946CF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2 7" xfId="25416" xr:uid="{5010090B-0BB4-4EE5-91BF-B6555571AA01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3 6" xfId="27461" xr:uid="{1A54E915-5858-4FCC-A677-E76618BF9F93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4 6" xfId="25110" xr:uid="{F27D17DE-9170-4F5F-BB06-E08357A546FC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2 5" xfId="27615" xr:uid="{FBEAE5C2-4BAF-41BA-90E9-133A9580AC68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5 7" xfId="25264" xr:uid="{4BE4CB9E-CD77-41B5-AEE6-431AAB57C1FF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2 5" xfId="27939" xr:uid="{E8B267DA-02FD-4A63-B27E-5772396DBB2F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6 7" xfId="25588" xr:uid="{9EF6CB3F-A9C8-48CA-B691-171410992FE5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7 6" xfId="25758" xr:uid="{E5C468AC-3D5B-4DAE-A99E-F7A26D362FD9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8 6" xfId="23407" xr:uid="{2BFD22B8-4938-4E1F-9763-635A3A3B0AC2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11" xfId="23165" xr:uid="{1B03BB15-C56C-4ED2-AAA8-876C19E1F1C2}"/>
    <cellStyle name="Millares 2 2 3 2 2" xfId="842" xr:uid="{5CC491FA-73D7-44ED-9F2B-4A05E9A8F36D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2 6" xfId="27869" xr:uid="{B0EA0519-AFD2-48B2-806A-B3F4F93DBEAF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3 6" xfId="25518" xr:uid="{EB3F9AAC-E667-4E79-A93A-FCBE96584250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2 9" xfId="23395" xr:uid="{47664FBD-CC7F-43DE-816B-C4D2EA6027D1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2 5" xfId="28098" xr:uid="{BE2B7A06-4CE1-438B-B355-C3E32E86EC9B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3 7" xfId="25747" xr:uid="{626C3164-F740-4977-A68E-F108924265D8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4 6" xfId="27544" xr:uid="{C4067E9E-558B-4077-8BE7-1E6A8CE8A6A3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5 6" xfId="25193" xr:uid="{9F9276B2-8C2D-48DB-A275-89C559226E7E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4 5" xfId="26388" xr:uid="{B7AE248A-6A31-4808-A873-CC185A9CA405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3 5 5" xfId="24037" xr:uid="{25166307-8B2A-41D2-97D0-C34EA95C87F9}"/>
    <cellStyle name="Millares 2 2 4" xfId="300" xr:uid="{B12442C2-6952-487B-9E2B-2E39A03DECD0}"/>
    <cellStyle name="Millares 2 2 4 10" xfId="17929" xr:uid="{DE98AAC8-CE1C-4607-A5D4-5CD3531CDAB7}"/>
    <cellStyle name="Millares 2 2 4 11" xfId="23091" xr:uid="{B486E0F3-0CBC-4AF4-A8B5-FC2EBCAE53A9}"/>
    <cellStyle name="Millares 2 2 4 2" xfId="768" xr:uid="{B5B31146-FC81-479C-AFB8-52219547EAC4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2 6" xfId="27795" xr:uid="{84F9906E-39EF-4D47-A2B3-33C6C275D456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3 6" xfId="25444" xr:uid="{E928A4E6-7901-4718-9E2C-9C953D1DD34B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2 9" xfId="23321" xr:uid="{A5948EE4-63CC-481A-A10E-044C5534035E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2 5" xfId="28024" xr:uid="{13A84582-1A2D-4358-AE79-333F1EE4D941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3 7" xfId="25673" xr:uid="{2084C7E8-6F92-4FD9-8D8B-644A098BF6E5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4 6" xfId="27470" xr:uid="{8032D9E1-7755-4A7D-A024-4F68E3FC6C5F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5 6" xfId="25119" xr:uid="{D7D72B8F-837B-493B-AD10-7108FADDE71F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13" xfId="23005" xr:uid="{25CFC3CA-0EF3-4618-A592-CF13433BB4CA}"/>
    <cellStyle name="Millares 2 5 2" xfId="195" xr:uid="{D1A2A05B-F064-4586-9472-38E0F968F227}"/>
    <cellStyle name="Millares 2 5 2 10" xfId="17928" xr:uid="{29F65F13-271C-42D6-9E15-51A810259C21}"/>
    <cellStyle name="Millares 2 5 2 11" xfId="23090" xr:uid="{2ACA6F2B-3D1C-48B1-BDA3-B2DD083264B0}"/>
    <cellStyle name="Millares 2 5 2 2" xfId="299" xr:uid="{377D9ADC-7FF0-4DE1-9754-AC6397379A47}"/>
    <cellStyle name="Millares 2 5 2 2 10" xfId="23320" xr:uid="{6E04D43F-C357-4FFB-9D38-A73E08933AED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2 5" xfId="27794" xr:uid="{F5289D8F-94D9-4937-846D-9C5EEB2E2E1E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2 7" xfId="25443" xr:uid="{64DC8EDF-B22A-4AFC-908D-69B1E5A6F95E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3 6" xfId="27469" xr:uid="{98B23873-0746-47C6-A407-2FE2B8FD1A65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4 6" xfId="25118" xr:uid="{BDA4AE00-0AF7-4536-A4D8-94562CE17CDB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2 5" xfId="27690" xr:uid="{121C0CB6-4239-4587-B379-857C24888EC6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3 7" xfId="25339" xr:uid="{DC1FD915-ABFD-42B0-B1E8-2928839F5239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2 5" xfId="28023" xr:uid="{87A84999-4E32-4FF7-87F4-61A209AE07CE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4 7" xfId="25672" xr:uid="{1E445E1B-A7E9-4428-B9FF-D7B01183BC26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5 6" xfId="27354" xr:uid="{AA70CD32-DA10-4DBA-9644-069B9D2E9910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6 6" xfId="25003" xr:uid="{FEA52F55-024E-4DCE-AC02-971671600F77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11" xfId="23081" xr:uid="{DDFB20DD-70BD-4BFC-9344-4F7D98D8A4FD}"/>
    <cellStyle name="Millares 2 5 3 2" xfId="758" xr:uid="{BAFDF46D-3A9B-4C12-BD28-14300EBFA16C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2 6" xfId="27785" xr:uid="{7E660CB3-51C5-467D-A024-A6505486BCBC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3 6" xfId="25434" xr:uid="{FE615024-3FCB-4DC1-B493-46A2AED7C841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2 9" xfId="23311" xr:uid="{D74C7D8B-BCF6-4351-AE90-F9D5A8ACED80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2 5" xfId="28014" xr:uid="{852A518F-AAE2-4FDB-89DA-853B66181B52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3 7" xfId="25663" xr:uid="{D06307F4-D802-4372-AE94-ADC3E420892A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4 6" xfId="26390" xr:uid="{4446D69E-39DA-44BB-859F-EFA77D97F124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5 6" xfId="24039" xr:uid="{044F1775-7595-4D83-94E1-D678DB4AF01A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10" xfId="23235" xr:uid="{AFF0BFE9-CEAF-4E57-8CF4-1BDA3547FF5E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2 5" xfId="27766" xr:uid="{BDE5878E-7494-4020-912C-EA5378299BD1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2 7" xfId="25415" xr:uid="{A32453C3-5F82-4AC4-A66C-71FBD5DC79D3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3 6" xfId="27460" xr:uid="{A6099BD9-9B3A-4BB8-A3A2-07B22651F157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4 6" xfId="25109" xr:uid="{5D557051-D89C-4F0D-A442-41F1BC2E820E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2 5" xfId="27614" xr:uid="{74F96FB7-2F57-4166-806C-9C309AF627B0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5 7" xfId="25263" xr:uid="{B771081C-DF93-4100-A0E8-FE8FB89FA66E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2 5" xfId="27938" xr:uid="{C25EBE2C-1787-409F-8BAD-69C624F82363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6 7" xfId="25587" xr:uid="{4C2367AB-EDE1-4B85-A097-58712D0641AB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7 6" xfId="25757" xr:uid="{2D1195B7-2A37-4BD1-847D-738B406C412E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8 6" xfId="23406" xr:uid="{5C1C0776-824C-4EB8-938C-AB7FCACE3152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2 5" xfId="26387" xr:uid="{46761DF7-C1AF-49DD-91CC-C0C0F6CE964C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2 6 6" xfId="24036" xr:uid="{A85AD2A7-FFCC-4ED1-B1EE-027E64E21EC9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2 5" xfId="25876" xr:uid="{48FF7C24-63BF-4D61-AA15-40B73D526BEC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0 7" xfId="23525" xr:uid="{56569650-EF83-49E2-AEFF-F92E016FDC6F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2 5" xfId="25900" xr:uid="{19BBE77A-762B-412E-BAD2-3A3521C6CBBB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1 7" xfId="23549" xr:uid="{3B846133-A285-49BA-BE69-6E32C246BB5C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2 5" xfId="25924" xr:uid="{37E776DF-1245-4327-91C6-8D4122557B33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2 7" xfId="23573" xr:uid="{BB28591F-5942-4903-BFAD-34314BDCA9C7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2 5" xfId="25948" xr:uid="{EC4F7DBF-E672-4AD6-B887-D44B96EEC590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3 7" xfId="23597" xr:uid="{57F8377B-6FF2-46AB-A4D7-5D0631F10E8A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2 5" xfId="25972" xr:uid="{72EE0CB7-9ADE-4970-8408-B4EDF06D312B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4 6" xfId="23621" xr:uid="{DDB9D0A4-4229-40A0-A66A-E7E0CD169119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2 5" xfId="25996" xr:uid="{1D8A844F-80BC-4D3D-9F6A-F9DBE9A0960D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5 6" xfId="23645" xr:uid="{6403966D-EC66-4FF4-9F98-F72CB51C5F49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2 5" xfId="26026" xr:uid="{8A6B6E78-DD6D-4146-A80B-6810766F1F20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6 6" xfId="23675" xr:uid="{7E8A8041-B0BC-457F-8193-B0EB4439E6DB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2 5" xfId="26056" xr:uid="{9E203D45-B7DC-4CD9-9EEF-FF5C43B842D5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7 6" xfId="23705" xr:uid="{083C7BE8-6754-4FDB-9BD3-82F65F95D967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2 5" xfId="26086" xr:uid="{7BBE2716-FC48-417F-AB81-DAEC337B3A57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8 6" xfId="23735" xr:uid="{DFE6E04C-BC01-4CAF-88DA-4B958F4DF4CF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2 5" xfId="26116" xr:uid="{CB65CA51-9A61-4FC8-9AD9-F2C0E2DC9A78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19 6" xfId="23765" xr:uid="{030E6D93-97FB-4C20-AB78-247C8C5A9F5B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2 5" xfId="25903" xr:uid="{E91AF38F-3F07-4F37-8254-969355B448AA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0 7" xfId="23552" xr:uid="{0DBADD42-0DEE-4161-8FC1-68B8EC034F4C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2 5" xfId="25927" xr:uid="{BE2CB31E-2A0E-4D27-83CC-E7C7EE9B91F5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1 7" xfId="23576" xr:uid="{2F9420E8-6F23-4D9C-AD40-65552E5B0147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2 5" xfId="25951" xr:uid="{494B9DF4-DC3C-4B52-BF80-E5B339867124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2 7" xfId="23600" xr:uid="{0C6E40B6-A7D5-45E2-BFC6-73EC77516900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2 5" xfId="25975" xr:uid="{D977DBD2-6F22-470D-8F10-F24B3AABDA51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3 6" xfId="23624" xr:uid="{E9FA1EC2-9285-4CD4-93AB-C3C4A109A583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2 5" xfId="25999" xr:uid="{1394ADB5-607A-4434-A689-28D1464A0CA9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4 6" xfId="23648" xr:uid="{D91B31FE-FE74-4765-A90B-E85DAC31614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2 5" xfId="26029" xr:uid="{7F4C65F9-7997-4D3B-B5BF-76990CB6EFD6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5 6" xfId="23678" xr:uid="{6CD975EB-2D4F-4BD3-A795-B927C75B6E0B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2 5" xfId="26059" xr:uid="{21F3C13B-8320-494B-8ACC-ECD3CD54F25D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6 6" xfId="23708" xr:uid="{D777A2EF-7461-493E-A947-303908680B5A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2 5" xfId="26089" xr:uid="{AA9EB3B7-6943-4211-9928-2022915170A2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7 6" xfId="23738" xr:uid="{2AA29946-136D-4D54-8E5B-575533BAA10E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2 5" xfId="26119" xr:uid="{2A1B9A56-04BE-40F8-84DE-8FE4798C91C8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8 6" xfId="23768" xr:uid="{09E8AEF1-1DAD-48B9-A86C-756708D02DE3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2 5" xfId="26149" xr:uid="{63A5E221-DBF0-4D93-9498-C164D4DAB795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19 6" xfId="23798" xr:uid="{6C634A40-AACC-48CB-B3B6-D077A9B055CF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2 5" xfId="25979" xr:uid="{19E93AA1-6695-4969-BCF3-D010709A884F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0 7" xfId="23628" xr:uid="{2BA96352-1A3E-4D30-B738-06E78DBAD95D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2 5" xfId="26003" xr:uid="{A1E2D19A-5416-4433-989B-452FAD94D0CC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1 7" xfId="23652" xr:uid="{874AF716-0906-4DDB-A516-961F02C908E3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2 5" xfId="26033" xr:uid="{266A51BE-08FC-47BE-9107-93FB9387EA8F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2 6" xfId="23682" xr:uid="{DD0EA5EE-E80B-471D-B6C6-3B595AD19300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2 5" xfId="26063" xr:uid="{B0AC0553-84D0-4B43-AC0C-2BFEC8AD3C01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3 6" xfId="23712" xr:uid="{367CFB73-13E5-4A84-B8F6-206850241A0D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2 5" xfId="26093" xr:uid="{9BEC8A3D-D190-4D6A-913C-905100541FC9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4 6" xfId="23742" xr:uid="{722482B7-CF81-43AA-B630-B5A9026ED9AE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2 5" xfId="26123" xr:uid="{0D904B00-1BE9-465C-8B9E-9656277302D5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5 6" xfId="23772" xr:uid="{5EAC5033-AE8C-4C41-98CD-6725A9850363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2 5" xfId="26153" xr:uid="{F7944CCF-55DD-480E-8E20-BEFF5B31ADC2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6 6" xfId="23802" xr:uid="{EFADE1AD-EE54-4B60-B7D2-65ECE7CD0FCA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2 5" xfId="26183" xr:uid="{3DF52E52-0F45-4A5B-A38C-08AC756EA6E3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7 6" xfId="23832" xr:uid="{F156BE76-68D2-411B-8BB1-C0A61A2192FF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2 5" xfId="26213" xr:uid="{6747E6C0-3E70-450E-BF78-C3E1B0D65B20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8 6" xfId="23862" xr:uid="{D3B3F2CD-E4F4-4D63-AF08-1607B428564D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2 5" xfId="26243" xr:uid="{58E55B5A-AB2B-4583-A6AF-8E7330B0C17E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19 6" xfId="23892" xr:uid="{631E4FB8-0864-4389-B0BA-EEA9995E7D98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2 5" xfId="26015" xr:uid="{EBEAE38B-15F0-42FE-8133-90FF2A354535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0 6" xfId="23664" xr:uid="{2F454BD0-9DC7-461F-B402-78E6A261F6A3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2 5" xfId="26045" xr:uid="{7E22D68D-05A3-4E7E-ADC0-C94F2ECCB6C2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1 6" xfId="23694" xr:uid="{FCB10B3E-4AAC-46B1-82C7-FE215F5B9685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2 5" xfId="26075" xr:uid="{16D24108-B4E7-4735-9FEC-C421FFC5E52F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2 6" xfId="23724" xr:uid="{3DFB550B-A2F5-4CC2-AF5D-B33DA8DF4EFE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2 5" xfId="26105" xr:uid="{DED68A22-633D-4DAA-84F5-672C115DF790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3 6" xfId="23754" xr:uid="{EF214DA1-5936-438F-BB7E-CC531F1FCDB5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2 5" xfId="26135" xr:uid="{E7C2D01E-D6A8-4C93-94F5-07A7F327F6F1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4 6" xfId="23784" xr:uid="{BC873A16-C2B6-4E27-9D46-F74119A21B70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2 5" xfId="26165" xr:uid="{373A74A8-1B18-4554-950D-80E02B345707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5 6" xfId="23814" xr:uid="{5D1D8B73-D2D0-47BA-BF5C-960AEB926E49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2 5" xfId="26195" xr:uid="{3870BD48-03A6-4505-BC7B-11DE216A3312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6 6" xfId="23844" xr:uid="{6E58021F-9415-46C9-9AEF-030F6170978B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2 5" xfId="26225" xr:uid="{64D6E6EC-D7F0-4EEB-95D5-8B3ABFB355EE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7 6" xfId="23874" xr:uid="{19B4EE40-38D1-4974-9FFB-F2B1F3B695F5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2 5" xfId="26255" xr:uid="{62598A7E-ED05-42FD-BAAB-44CE6B5F0A47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8 6" xfId="23904" xr:uid="{651492EC-E452-4705-8013-9DBCC59157A3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2 5" xfId="26285" xr:uid="{38E70CF0-9693-4AA3-8D16-833D568C25E5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19 6" xfId="23934" xr:uid="{D4579061-FF82-41CB-A918-45BF0827B1FB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2 5" xfId="27155" xr:uid="{8C0C76BB-3716-444D-9904-23A6B711B945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0 6" xfId="24804" xr:uid="{40BC2CF9-C63D-4659-BA62-90DFC938870A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2 5" xfId="27215" xr:uid="{D9513130-E8DD-490B-8DD3-100C4A57794F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1 6" xfId="24864" xr:uid="{CACA859A-4322-41AD-ABDB-6DE245D52A35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2 5" xfId="27275" xr:uid="{C11D780C-1746-4E82-941F-8784E1BC1E5B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2 6" xfId="24924" xr:uid="{D76880E3-497F-4DFE-8404-5C37975A018F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2 5" xfId="27335" xr:uid="{F0733926-0386-4952-9364-25DD62BE3B93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3 6" xfId="24984" xr:uid="{3AB5FD2D-FF2C-4295-B6F9-3427E32E19B2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2 5" xfId="27441" xr:uid="{4BEC5535-6098-4EDD-9812-ED657DAF7B3E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4 6" xfId="25090" xr:uid="{F2000822-9283-45C9-A0D9-1254070A2E04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2 5" xfId="27595" xr:uid="{09C80178-9E97-4CF9-B5BB-66E69549ADEB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5 6" xfId="25244" xr:uid="{C8044F20-0CD1-4C9A-92AE-C80DBCBDCA3B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2 5" xfId="27919" xr:uid="{41D69194-DEF6-448E-A230-63410BEE9BF1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6 6" xfId="25568" xr:uid="{B0F02C5B-2A79-4CB7-893F-43FD09BAE75C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7 5" xfId="25823" xr:uid="{5A9483C9-7BE3-4F96-A011-077381291C83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8 5" xfId="23472" xr:uid="{E4608292-8D70-4F14-A3C0-EC6FA75E2AE3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11" xfId="23137" xr:uid="{C67E68B0-8A11-4F10-8768-DDEFC30F546D}"/>
    <cellStyle name="Millares 3 2 2 2 2 2 2" xfId="350" xr:uid="{AA81E003-FA9C-4AE5-B0BE-299E932C6E5F}"/>
    <cellStyle name="Millares 3 2 2 2 2 2 2 10" xfId="23367" xr:uid="{A55FF80E-0748-43FA-B933-54D3565F67B1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2 5" xfId="27841" xr:uid="{62E88C19-F4E2-4B3B-848F-AB4DD73DD0C9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2 7" xfId="25490" xr:uid="{C452982A-523B-4FD9-AE20-6A3BF9BD4801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3 6" xfId="27516" xr:uid="{3C6E217D-B9E6-4CEC-BBEC-364B6BF4E040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4 6" xfId="25165" xr:uid="{51FD18F6-88B5-4BEE-8DC2-144BC02D4AC4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2 5" xfId="27671" xr:uid="{FCCAA7A0-2F6F-4601-A475-DF424A425A73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3 7" xfId="25320" xr:uid="{79DC24C6-AACF-42A7-81AC-AA8CE308567B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2 5" xfId="28070" xr:uid="{A69539DE-0738-416B-A6D5-EBA7E4389573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4 7" xfId="25719" xr:uid="{47B58D11-C5C3-431F-8CB9-B314067E1A86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5 6" xfId="26675" xr:uid="{B6DF3D32-8BE5-470E-9341-08C425F5F9F1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6 6" xfId="24324" xr:uid="{61309A66-058B-44E9-AFCB-2518AA6E499D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23" xfId="22986" xr:uid="{CB555C57-40A0-445F-BC8A-732187FD3B29}"/>
    <cellStyle name="Millares 3 2 2 2 2 3" xfId="252" xr:uid="{0A0078D4-64BD-43F1-909F-21CAED69C990}"/>
    <cellStyle name="Millares 3 2 2 2 2 3 10" xfId="17900" xr:uid="{38414F21-012D-458B-A7FF-023F8BBFBE9E}"/>
    <cellStyle name="Millares 3 2 2 2 2 3 11" xfId="23062" xr:uid="{6F1097DE-B8B1-4D43-9538-5B3994BA4119}"/>
    <cellStyle name="Millares 3 2 2 2 2 3 2" xfId="739" xr:uid="{EBEEC323-45AC-4FFF-9805-546E4C9ABF3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2 6" xfId="27747" xr:uid="{351184D5-B94F-4AD0-B80C-176DC96951C7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3 6" xfId="25396" xr:uid="{108DB2C9-4DF2-40A2-A8F9-B888086533DB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2 9" xfId="23292" xr:uid="{09EFF672-1F7F-4358-9DCC-9061978E3E3B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2 5" xfId="27995" xr:uid="{6ADA699B-77DA-4336-B58E-574B9993AA55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3 7" xfId="25644" xr:uid="{4B10B11B-9E77-43F0-B769-552DE46505D9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4 6" xfId="26735" xr:uid="{A26D9C04-7B4F-4D25-BF2A-291B31A41B3E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5 6" xfId="24384" xr:uid="{5C13CD66-0C30-4031-9292-6A6CE864D90C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2 6" xfId="26795" xr:uid="{075AE302-00CE-4278-821D-96B3A367B2BD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3 6" xfId="24444" xr:uid="{44EBCB60-9792-4582-9776-CCCA18EE6492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4 9" xfId="23216" xr:uid="{E0188C73-7585-45B0-B327-76BAAA0E0AF4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2 5" xfId="26855" xr:uid="{50D93C61-2F2F-4AC2-94AE-D763B4250B5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5 7" xfId="24504" xr:uid="{A4661BD8-5F06-4752-AF35-AA789C5BB274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2 5" xfId="26915" xr:uid="{C23F737B-8F62-4C05-A510-217DDBAC4060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6 7" xfId="24564" xr:uid="{03CE3ACC-4224-4DE1-B521-C271811D60C0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2 5" xfId="26975" xr:uid="{8F080925-AF11-47F4-A9E1-C603E34151BC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7 7" xfId="24624" xr:uid="{243621F1-8DEE-4721-93A0-3E3CDFA24EC8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2 5" xfId="27035" xr:uid="{3559AB24-D563-466A-9970-85A3EEF8364B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8 7" xfId="24684" xr:uid="{0FD16A27-E8BD-46C4-80C1-5569E4B2F515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2 5" xfId="27095" xr:uid="{DC9AF440-9235-467B-80CB-AE3E8DC7CFCF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 9 6" xfId="24744" xr:uid="{5CDFD045-C61B-4C79-A212-3AECB0DBD866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2 5" xfId="26315" xr:uid="{4670B700-59DA-49DD-AC08-B2DCADF946C2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0 6" xfId="23964" xr:uid="{EBBBDCEB-F102-4D3A-9E15-77478DC40C13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2 5" xfId="26345" xr:uid="{F58AC4F2-ADAF-46C3-8E02-E95FCF5DBEC6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1 6" xfId="23994" xr:uid="{7860110B-46F4-4D16-9998-D5BA0B444039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2 5" xfId="26375" xr:uid="{213CD05C-5AF8-409C-9159-14E12BD213E2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2 6" xfId="24024" xr:uid="{3766C98F-5686-4573-884A-36CED7E70005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2 5" xfId="26405" xr:uid="{084B33B7-EE11-4124-9C6A-4F7977A3C680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3 6" xfId="24054" xr:uid="{F508FA2C-870C-4E1A-9783-D88102F51153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2 5" xfId="26435" xr:uid="{D453EDFA-128F-4E30-AAEF-ED8C8773E143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4 6" xfId="24084" xr:uid="{3E5A6D30-DE84-42ED-8D44-A22ED7B5AACE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2 5" xfId="26465" xr:uid="{096BD830-F40E-4600-8354-B9256CD7C89D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5 6" xfId="24114" xr:uid="{D14C45BD-EEC5-45E1-A782-839E29A14563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2 5" xfId="26495" xr:uid="{AC460CCF-72D1-4B75-9035-65F7E0F2376C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6 6" xfId="24144" xr:uid="{E14B927F-6F38-4826-8C8A-C6281906AA26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2 5" xfId="26525" xr:uid="{11D08982-FD36-4B5E-9FC0-3789F0871708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7 6" xfId="24174" xr:uid="{97EDDC82-E733-495F-9348-7C630A1B4B36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2 5" xfId="26555" xr:uid="{EF97013A-86B7-4B65-BA70-F9002E66015F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8 6" xfId="24204" xr:uid="{ABCD1F07-8218-41E8-84B4-6D099EE2F46F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2 5" xfId="26585" xr:uid="{C6124D16-A538-40E5-8472-721711E20ABE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29 6" xfId="24234" xr:uid="{FDE83FBF-A90A-4E78-84A4-7F690BF1A169}"/>
    <cellStyle name="Millares 3 2 2 2 3" xfId="146" xr:uid="{FB387520-2735-4EFD-BCB4-2BED237447D5}"/>
    <cellStyle name="Millares 3 2 2 2 3 10" xfId="17945" xr:uid="{665CC055-DD07-4D58-8A59-F8F3A501DE10}"/>
    <cellStyle name="Millares 3 2 2 2 3 11" xfId="23107" xr:uid="{EB637065-929D-48E3-9DB4-510EF78E1ABB}"/>
    <cellStyle name="Millares 3 2 2 2 3 2" xfId="319" xr:uid="{8F293ACB-86DE-4919-8376-0103EDA8E6C9}"/>
    <cellStyle name="Millares 3 2 2 2 3 2 10" xfId="23337" xr:uid="{5B39306C-5BD4-48E8-AD26-DBF3E41814E7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2 5" xfId="27811" xr:uid="{3221907A-FC80-49FC-A1CB-628574FBB23E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2 7" xfId="25460" xr:uid="{3DB14018-FA11-4485-86D5-68E049E53D05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3 6" xfId="27486" xr:uid="{CD0FA1EA-3817-4E23-BE8E-CF984BB43F4F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4 6" xfId="25135" xr:uid="{EFF687D8-2E54-42B5-B54B-0B73AA939553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2 5" xfId="27641" xr:uid="{A7BE43AC-B4AB-4651-AE1F-35D886309AD3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3 7" xfId="25290" xr:uid="{6654B338-989E-4A7D-B19C-1B5330001E83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2 5" xfId="28040" xr:uid="{CE756021-192E-4D9F-8073-957A9710A269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4 7" xfId="25689" xr:uid="{D531241A-3A55-4B2E-90F5-FE19F87239F7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5 6" xfId="25847" xr:uid="{E72FC5B2-1186-4B52-8322-48F76E3CF57E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6 6" xfId="23496" xr:uid="{0AF18739-B27B-4B15-B938-E8CEFAB9C959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2 5" xfId="26615" xr:uid="{E00A1AB2-C844-4D33-928F-046FE2A2BAE3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0 6" xfId="24264" xr:uid="{AAB113E2-204E-4412-889B-855EAAAF9D1A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2 5" xfId="26645" xr:uid="{87B71027-977C-4CC5-9BD7-7B77CF96164A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1 6" xfId="24294" xr:uid="{1E1C3A40-3F78-4A4D-9F49-E7D09625BDF7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2 5" xfId="26705" xr:uid="{E57D1D07-D251-436F-9EAA-67CA6C2306D6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2 6" xfId="24354" xr:uid="{7175582B-E34C-4BA1-9695-FD85E7107A01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2 5" xfId="26765" xr:uid="{676C968F-8AF7-4167-B3A8-741BF8340146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3 6" xfId="24414" xr:uid="{D672E2A2-4A95-48D0-8659-FC364DEFC1FA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2 5" xfId="26825" xr:uid="{C430011C-7C72-436A-AC7D-F4CFE8C9C9E9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4 6" xfId="24474" xr:uid="{B35832AA-3641-4CC8-B09A-A28264E8A0E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2 5" xfId="26885" xr:uid="{2BE01A95-BC6C-40D9-A759-A944740BE812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5 6" xfId="24534" xr:uid="{9C0E3742-410D-4CA7-8596-46878CA8C338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2 5" xfId="26945" xr:uid="{5CAC49B6-E0D4-46A0-BC70-BD2473777E97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6 6" xfId="24594" xr:uid="{C7A0E941-0B3A-4D46-919E-606884AB48BF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2 5" xfId="27005" xr:uid="{E6E16855-AD04-4B86-BB5E-D92E1D55C8F0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7 6" xfId="24654" xr:uid="{93C9060D-1670-4225-9951-646F42AD6F15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2 5" xfId="27065" xr:uid="{45507C29-72CD-4F7D-BF6A-8A8FFFBF5C76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8 6" xfId="24714" xr:uid="{356B9EBE-6223-4B3B-B998-47D069A8EFAE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2 5" xfId="27125" xr:uid="{752AB2F3-5847-44BB-9D28-2271F34DA6B2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39 6" xfId="24774" xr:uid="{E720C4EE-0021-4C4C-B53D-F7A47CF29FEA}"/>
    <cellStyle name="Millares 3 2 2 2 4" xfId="222" xr:uid="{68B56DBD-43A1-4D22-A06E-C2F80121BCBD}"/>
    <cellStyle name="Millares 3 2 2 2 4 10" xfId="17870" xr:uid="{86CB5405-7CD6-455A-857E-327684518ED6}"/>
    <cellStyle name="Millares 3 2 2 2 4 11" xfId="23032" xr:uid="{42555B3D-1768-4182-9CDB-0D10EA4B588B}"/>
    <cellStyle name="Millares 3 2 2 2 4 2" xfId="709" xr:uid="{29B31AE6-58F4-4A0A-A226-AC1A453DC740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2 6" xfId="27717" xr:uid="{70433332-B25C-4720-ADFD-1432F3452184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3 6" xfId="25366" xr:uid="{97FA8BCC-E659-4E55-99D8-6921FCEC6908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2 9" xfId="23262" xr:uid="{C2C77B94-6430-4EBE-B057-21E5489469B2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2 5" xfId="27965" xr:uid="{19186099-24DD-4E81-A147-A5B67CE11782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3 7" xfId="25614" xr:uid="{BB59853D-8BD9-4ED7-A8F6-4301EC1F714E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4 6" xfId="25871" xr:uid="{35A159C3-06F4-4E7C-BE8E-76416F507602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5 6" xfId="23520" xr:uid="{4EB3A833-96C7-4D40-AECC-F349F5BCB295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2 5" xfId="27185" xr:uid="{343CB4D5-8523-49D2-9E66-FF9869334FD1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0 6" xfId="24834" xr:uid="{DBEFA2C8-46D4-466C-9512-F75019EEFFC9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2 5" xfId="27245" xr:uid="{D1FC566E-925D-47F1-BAFA-817CE46F963E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1 6" xfId="24894" xr:uid="{0255B019-23F0-44B9-BC99-4B8262C73441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2 5" xfId="27305" xr:uid="{9A362316-582A-4CA5-8C62-DA3F3948E5DF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2 6" xfId="24954" xr:uid="{8176CBBE-4BFE-4255-B6B0-C7C53606342C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2 5" xfId="27381" xr:uid="{CBCD4C4C-D8B6-4645-8762-38AB8B823626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3 6" xfId="25030" xr:uid="{ADEF4F5C-A8DD-4C5F-815D-8D27E2DFB786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2 5" xfId="27411" xr:uid="{813CE419-3E23-40E4-B7C9-4D280BB54904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4 6" xfId="25060" xr:uid="{DC7ED5EB-782F-4FB7-BC08-5FAEA7622AEA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2 5" xfId="27565" xr:uid="{9238B25D-6E7F-460E-9AA3-7F614824695D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5 6" xfId="25214" xr:uid="{02A27ECB-57B8-4B63-9763-C587E1FB3161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2 5" xfId="27889" xr:uid="{7B94570F-F605-4FC7-A031-36553CB0C9B5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6 6" xfId="25538" xr:uid="{C73FE681-D093-4735-85D0-8F9F5F609535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7 5" xfId="25799" xr:uid="{09DCE882-1A59-4BC2-9D88-167E5EE411D0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8 5" xfId="23448" xr:uid="{3B59C494-9B14-4ABB-AFEA-ADEA5D2734BB}"/>
    <cellStyle name="Millares 3 2 2 2 49" xfId="2247" xr:uid="{8583230C-AFF0-4355-8F48-EF3E92DDC96F}"/>
    <cellStyle name="Millares 3 2 2 2 5" xfId="633" xr:uid="{88B7AF10-0C5A-4535-B0BA-5EFD92963B7F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2 6" xfId="25895" xr:uid="{C2F17362-AC75-43DF-8DB5-4B3E2C04EB69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3 6" xfId="23544" xr:uid="{81376040-5A07-464E-9E11-BFBD5D930DF5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 9" xfId="23186" xr:uid="{EBF7DF5C-DEB1-4CE3-A6C1-69FE491F7B5A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53" xfId="22956" xr:uid="{62997EEA-8BFC-4E2A-9B60-1A8A28C7C01D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2 5" xfId="25919" xr:uid="{A0058277-E4BD-4970-B3D3-A6C2BD8B82FD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6 7" xfId="23568" xr:uid="{B980C0E0-6055-4D92-B4B8-BDC29DD91B36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2 5" xfId="25943" xr:uid="{45BEDE43-1136-45C7-ACA3-3F6866846FB2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7 7" xfId="23592" xr:uid="{166742D3-6F16-44FD-A65D-121D829F43BA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2 5" xfId="25967" xr:uid="{C23EB699-1F52-4459-B32B-3F36D390FDD5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8 7" xfId="23616" xr:uid="{FD41D680-8AA8-4119-B69A-DAB198CD73A5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2 5" xfId="25991" xr:uid="{78A5D5A1-3B24-41E1-87D0-9F7F143D8CDE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 9 7" xfId="23640" xr:uid="{93EF4664-7A60-4DDC-84FB-DF1C7DF3719F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2 5" xfId="26273" xr:uid="{3F018505-70DD-4FCE-872F-EDC4AB1B333D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0 6" xfId="23922" xr:uid="{691CE694-117C-40CE-B773-2FC0A6EF441C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2 5" xfId="26303" xr:uid="{CCF5F47F-B9A9-43BD-92EB-73D144A888AA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1 6" xfId="23952" xr:uid="{1426265F-DD45-49C5-ADB6-CA09AFA0BEBD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2 5" xfId="26333" xr:uid="{FD59ABF4-D24E-45FA-9D1A-36844C2FE545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2 6" xfId="23982" xr:uid="{5D440FD3-1274-495C-A253-900729F5A74C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2 5" xfId="26363" xr:uid="{32272330-0B22-4ADE-9D90-0DF89DC6C729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3 6" xfId="24012" xr:uid="{CBC21DE5-F02D-4352-A178-E2797091494E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2 5" xfId="26398" xr:uid="{647F5C00-F1FE-446D-BF28-B8BDB7A53E17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4 6" xfId="24047" xr:uid="{D49A7605-8C96-4020-AD57-D6108A374D6A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2 5" xfId="26423" xr:uid="{44922DFE-3ECB-4B8B-98CB-86EBCC08B2FD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5 6" xfId="24072" xr:uid="{DBE73BB0-61DA-42C5-94C8-EADEB06F2254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2 5" xfId="26453" xr:uid="{C0733AE4-EBD5-465D-B9B4-F6EC24052FE5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6 6" xfId="24102" xr:uid="{8EB4CEBA-2D0C-4388-94DB-C6F308CCBC36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2 5" xfId="26483" xr:uid="{44962C29-46F3-48B5-8C35-56B3BC7ED17B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7 6" xfId="24132" xr:uid="{48C950CB-726B-42E9-BD28-FD83D5DCD68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2 5" xfId="26513" xr:uid="{1EC8CAAB-5215-4E57-981E-46BC017A9711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8 6" xfId="24162" xr:uid="{24963080-AAFF-4BFB-ADA7-A5BA42E11D5C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2 5" xfId="26543" xr:uid="{0DF8D467-7953-4AB4-A730-754A9F1C06E5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29 6" xfId="24192" xr:uid="{6B8FC4E1-8534-4D35-A2B5-14D4DA99DFC7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2 5" xfId="27143" xr:uid="{A70DEC3C-F354-49A0-88CD-080A648ABF68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0 6" xfId="24792" xr:uid="{CAD51BE5-BF0C-49C0-89F1-425F20C83197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2 5" xfId="27203" xr:uid="{964BBD32-2689-4F08-AE75-E68E5AF64E29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1 6" xfId="24852" xr:uid="{2566AEB5-3470-4BFC-9132-A74EAD80F97C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2 5" xfId="27263" xr:uid="{9BFFFC0A-1244-4AAD-A0E9-A76CBFB3AE86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2 6" xfId="24912" xr:uid="{501BE94A-9C4D-403A-9459-11E83D67F74E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2 5" xfId="27323" xr:uid="{D28E28AE-3849-436B-A04F-8DD854D01B2D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3 6" xfId="24972" xr:uid="{FBF1A4DE-04D2-4B63-8E96-72B058A909D0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2 5" xfId="27429" xr:uid="{2A4A5BEB-8334-4121-8CE7-3378C59B4B1D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4 6" xfId="25078" xr:uid="{9821EB4A-608A-4489-9A27-CBF8A3222DA9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2 5" xfId="27583" xr:uid="{37981F47-183F-4125-91E5-426F292399F8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5 6" xfId="25232" xr:uid="{28E11C68-9164-4A62-8A8A-C726476D19FE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2 5" xfId="27907" xr:uid="{BCFDDF2F-FC7F-457F-8853-91DA60A6CCA6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6 6" xfId="25556" xr:uid="{7FEB2688-D609-4920-90D6-C5A97E569D7F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7 5" xfId="25811" xr:uid="{226BD9AC-E21D-4BFF-AA22-3650D109ABCA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8 5" xfId="23460" xr:uid="{2C5FAC68-3903-4F4D-9FBB-7DB1F8369BB3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11" xfId="23125" xr:uid="{865CAC9E-4C74-4FB5-8A0E-17F880DB0BE4}"/>
    <cellStyle name="Millares 3 2 2 3 2 2" xfId="338" xr:uid="{394A2988-FAFC-44D6-B578-89613964380A}"/>
    <cellStyle name="Millares 3 2 2 3 2 2 10" xfId="23355" xr:uid="{1934FC05-DD3F-46B2-9FB8-442EA158C2E1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2 5" xfId="27829" xr:uid="{B92A53F9-A017-4904-8B5E-1B711E0B8FFE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2 7" xfId="25478" xr:uid="{255CEA2A-D14B-4D27-8DE3-1E52C4DA71F8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3 6" xfId="27504" xr:uid="{19A34743-8197-4FAE-A5FB-0C984FF16BFA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4 6" xfId="25153" xr:uid="{4BF5456C-4DB5-443B-9A62-388C179334E1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2 5" xfId="27659" xr:uid="{85F65C5A-7FB3-4538-9AC9-62A69FB3A64F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3 7" xfId="25308" xr:uid="{C12357DF-0C01-4EB9-9D09-F6D60A23A89E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2 5" xfId="28058" xr:uid="{8FDFB99D-F623-4BEF-8F38-35CDE1ABB392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4 7" xfId="25707" xr:uid="{F05D4F56-4521-47F7-915B-4D2C9C719E02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5 6" xfId="26663" xr:uid="{E032C382-485A-4FB9-9630-B7F49BF8FC06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6 6" xfId="24312" xr:uid="{966B702F-BB74-4821-A722-B356DAEAE5F5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23" xfId="22974" xr:uid="{DFF0A559-4724-4C0A-9B9D-6122DE6BFA2C}"/>
    <cellStyle name="Millares 3 2 2 3 3" xfId="240" xr:uid="{E8CEC6C5-8872-4BA5-9169-12B7932B6650}"/>
    <cellStyle name="Millares 3 2 2 3 3 10" xfId="17888" xr:uid="{C737D645-D21F-47F3-9FDA-D7621F903061}"/>
    <cellStyle name="Millares 3 2 2 3 3 11" xfId="23050" xr:uid="{31AE43AF-3BFF-454D-B8E4-6373163DAA39}"/>
    <cellStyle name="Millares 3 2 2 3 3 2" xfId="727" xr:uid="{294AFC2A-93C6-4869-BD7D-6079D92A3084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2 6" xfId="27735" xr:uid="{4C1E64C7-4FB3-4D7D-A24C-1836ACB2B56B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3 6" xfId="25384" xr:uid="{64839463-5F69-41C1-9A6C-527F017C0074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2 9" xfId="23280" xr:uid="{A854DD7A-D84A-4DE3-A8F0-6A506300B65D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2 5" xfId="27983" xr:uid="{A07D5A15-96BA-4C03-AA3C-C4E047883046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3 7" xfId="25632" xr:uid="{E2472C5A-F6F6-48A4-8E88-AC09F320C4CD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4 6" xfId="26723" xr:uid="{41E9C8D2-984B-4980-8CFF-7F95ED115F36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5 6" xfId="24372" xr:uid="{1507AE0E-D5E8-4929-AEF4-35B05B8BB15B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2 6" xfId="26783" xr:uid="{51EB24C0-D8B3-4A3F-94D8-9C6C730A56EC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3 6" xfId="24432" xr:uid="{5A2357B3-2B79-4CFA-9C07-0FDCD7F89CC4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4 9" xfId="23204" xr:uid="{704F9963-ED34-427D-859C-D625B5E0E269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2 5" xfId="26843" xr:uid="{2FCB0955-610B-4328-A520-BF8C379FA6EC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5 7" xfId="24492" xr:uid="{9EA57301-F783-4CF2-A834-7938109167D8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2 5" xfId="26903" xr:uid="{DFFCCE0A-66E3-4C68-93E7-3A16A501BECA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6 7" xfId="24552" xr:uid="{055132EB-79EF-474C-9A64-9F41E187C931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2 5" xfId="26963" xr:uid="{AD7A2F98-9D02-4922-88E7-67F933390335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7 7" xfId="24612" xr:uid="{B311976A-FC5F-4362-A8F8-06D03764D395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2 5" xfId="27023" xr:uid="{15FCAE96-D7AC-43B9-AE0B-55B93AD310A6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8 7" xfId="24672" xr:uid="{CFDF19AE-3127-4241-854C-219063B9ACC8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2 5" xfId="27083" xr:uid="{C690D77D-DB1D-45A8-A966-1B88B4DE3632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 9 6" xfId="24732" xr:uid="{CC05241E-78A2-4106-8299-2D911EB1A716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2 5" xfId="26573" xr:uid="{75692F00-AF8D-45C8-8063-2A6E45C34611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0 6" xfId="24222" xr:uid="{334473D0-D6D2-4966-B0C7-1A28AEEA99B8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2 5" xfId="26603" xr:uid="{B1E3B445-7AF1-43BA-A902-A1550B751E9A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1 6" xfId="24252" xr:uid="{8CEBCE64-A9ED-45AE-A8EA-930F49631EA7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2 5" xfId="26633" xr:uid="{23E35BF5-364A-42BF-AFB6-C59C86E5546D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2 6" xfId="24282" xr:uid="{716934CD-03F7-4418-9686-D2504840DF4A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2 5" xfId="26693" xr:uid="{4332B12F-8C7A-4E08-82BC-9E177FC82377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3 6" xfId="24342" xr:uid="{6EC4AC10-B66F-41AE-8864-0F3A5649002D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2 5" xfId="26753" xr:uid="{CC4EBF69-00A5-496C-A0E2-C3F5D42F5489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4 6" xfId="24402" xr:uid="{6285932D-EDFC-4A8E-AB7D-85B37FD94991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2 5" xfId="26813" xr:uid="{6ADD7E24-612A-4FB3-8D1F-42B20A1B2C7B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5 6" xfId="24462" xr:uid="{7BF17B1B-3CEB-4A43-ADD0-F996585ACEDD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2 5" xfId="26873" xr:uid="{5D6BAE81-5E62-459F-8235-19BDCF435C92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6 6" xfId="24522" xr:uid="{F3B389C4-1F3B-4A8A-AC19-F55151DF4767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2 5" xfId="26933" xr:uid="{F0EF7647-AA13-47AB-B96D-6810F58B30DB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7 6" xfId="24582" xr:uid="{FF7675A5-539C-4CA6-96CA-23FAB1224FEA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2 5" xfId="26993" xr:uid="{D797A1A8-85A9-4C92-9449-5BD47701F907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8 6" xfId="24642" xr:uid="{00B9127F-6027-4E83-BA2C-4D28390D2F63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2 5" xfId="27053" xr:uid="{77365FB3-D439-44E0-B3A6-D613CA2A1AC5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39 6" xfId="24702" xr:uid="{FFCDE073-4D49-4D27-A4F0-185C8838DD39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13" xfId="23010" xr:uid="{5F12C715-535B-40B4-88E7-E993BA05DFA8}"/>
    <cellStyle name="Millares 3 2 2 4 2" xfId="200" xr:uid="{ACB0F99C-D29B-47E1-BE26-9459C1FA7B8B}"/>
    <cellStyle name="Millares 3 2 2 4 2 10" xfId="17998" xr:uid="{582A4B0A-0E8C-41E7-AAD6-C5D03AB14949}"/>
    <cellStyle name="Millares 3 2 2 4 2 11" xfId="23160" xr:uid="{472A02EE-30F5-4125-A0A7-F9D3A988F671}"/>
    <cellStyle name="Millares 3 2 2 4 2 2" xfId="374" xr:uid="{9F219134-4404-464D-A020-6D85D600AE59}"/>
    <cellStyle name="Millares 3 2 2 4 2 2 10" xfId="23390" xr:uid="{276A57F7-D394-4C9D-9B34-EB2CB35CC859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2 5" xfId="27864" xr:uid="{29C3B793-6A0B-4439-865C-BB6CA52CF84E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2 7" xfId="25513" xr:uid="{98261450-59D1-4451-B5DD-35E4191BE001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3 6" xfId="27539" xr:uid="{BBFAACE6-6A15-42EF-A996-9F656C795DF1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4 6" xfId="25188" xr:uid="{CE6C2414-CC7C-4B48-80EB-730C871497D1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2 5" xfId="27695" xr:uid="{3BAAE093-7BD6-441D-BEAB-05ABB7608737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3 7" xfId="25344" xr:uid="{0E60E027-23B9-4D78-B2E2-B212A7AE4602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2 5" xfId="28093" xr:uid="{07A9C627-C8D9-4B76-B6DB-10F0A3C9A85F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4 7" xfId="25742" xr:uid="{000783FE-B911-411D-BC6D-4C8B0D9F422E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5 6" xfId="27359" xr:uid="{BF6BA159-09F3-43E0-BB99-9543A8C68332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6 6" xfId="25008" xr:uid="{01319A7B-E6A5-4E3C-9E62-D0777CC54135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11" xfId="23086" xr:uid="{06E920AB-DCC4-4404-B098-5348EBDA8E4B}"/>
    <cellStyle name="Millares 3 2 2 4 3 2" xfId="763" xr:uid="{CFD8ED6D-16EA-4715-8F99-9E01D3CBF4F7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2 6" xfId="27790" xr:uid="{C26580CE-982B-4350-B81E-EEB9A96E876F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3 6" xfId="25439" xr:uid="{9722E23B-45A7-4DC2-8EB2-9A7A67039FCA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2 9" xfId="23316" xr:uid="{E548E754-CA47-4D34-AF8A-994D7393B006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2 5" xfId="28019" xr:uid="{61C60B02-CE10-443A-BB6E-D2C5B19127C5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3 7" xfId="25668" xr:uid="{3EE65594-82DF-407B-913D-6A5568680194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4 6" xfId="27465" xr:uid="{874BB638-CAE7-4A65-BAD9-F12ECDE9613A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5 6" xfId="25114" xr:uid="{12E3B405-788B-46CA-8A5B-1E6D53356E11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10" xfId="23240" xr:uid="{D5BA679F-DAF3-45FD-AB47-BC068146A527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2 6" xfId="27771" xr:uid="{4BDCC5DC-7148-4259-9A1D-B2A9DAA039DD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3 6" xfId="25420" xr:uid="{F30C07C9-046A-472E-8212-C9D76F4E76A8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2 5" xfId="27619" xr:uid="{1FBC577B-0097-476A-A2FF-F7275AC19102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5 7" xfId="25268" xr:uid="{26892E9C-9A42-433F-81C1-EBEE8B441EF0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2 5" xfId="27943" xr:uid="{E16EB7F3-DFF1-4A3A-B950-8CF53D21E830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6 7" xfId="25592" xr:uid="{9B782D2E-0737-42F1-A9D3-A7F9F32411A5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7 6" xfId="25835" xr:uid="{0FB35876-2B67-4BA8-BB96-F60AC0A50AAF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8 6" xfId="23484" xr:uid="{E6B8B240-64D5-46FC-A290-FB1A619DF16F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2 5" xfId="27113" xr:uid="{6BFBC4A5-1755-40BF-A364-77F4DE22DFA8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0 6" xfId="24762" xr:uid="{91B5B747-D56A-4086-8B4F-E66063D2A93D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2 5" xfId="27173" xr:uid="{8A635F74-2284-4EC2-94E3-963F700C96AA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1 6" xfId="24822" xr:uid="{9A13A8EF-F5B7-40A4-A32F-C60D5BCFA658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2 5" xfId="27233" xr:uid="{6990E05B-DAFB-4807-B4BA-0EE5E3B43924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2 6" xfId="24882" xr:uid="{D68AE3CF-165C-436F-9617-058750D3240E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2 5" xfId="27293" xr:uid="{552B3A9F-A20C-4D48-9586-62913B08F3FD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3 6" xfId="24942" xr:uid="{E56F571E-E6CF-4BE3-95AA-7176504A3437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2 5" xfId="25777" xr:uid="{05705D14-9508-4810-B27D-9D3068293229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4 6" xfId="23426" xr:uid="{F33B0A82-4D59-445E-8B8C-24619E84B15A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2 5" xfId="27369" xr:uid="{C1F9354B-6E3A-4399-8D44-C9B1205F15D7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5 6" xfId="25018" xr:uid="{970CA9A9-5ABC-459D-AA44-72111FBA90F1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2 5" xfId="27399" xr:uid="{C8EDE4F2-8C90-47EF-A48D-31ADCB39B453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6 6" xfId="25048" xr:uid="{888452F1-BF06-4CE3-ADDB-D3A4BBB93B0D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2 5" xfId="27553" xr:uid="{0B403400-E370-4532-B019-82894E0D9856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7 6" xfId="25202" xr:uid="{82752401-4D73-4BEA-904B-3073ACE8494A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2 5" xfId="27877" xr:uid="{5D09B188-7F0D-44DB-9699-4D78BB851F94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8 6" xfId="25526" xr:uid="{817E6D2E-1439-49BE-9490-ED63F2D21EB9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49 5" xfId="25762" xr:uid="{9CAE6EF1-714D-4147-8399-39EB176597C1}"/>
    <cellStyle name="Millares 3 2 2 5" xfId="134" xr:uid="{CF2BF510-97DB-416D-812A-86F6BF360290}"/>
    <cellStyle name="Millares 3 2 2 5 10" xfId="17933" xr:uid="{21C0C30F-A5AC-499F-A16C-9777B81630D8}"/>
    <cellStyle name="Millares 3 2 2 5 11" xfId="23095" xr:uid="{30FCEB79-0083-4F57-87EE-313B6CA8205E}"/>
    <cellStyle name="Millares 3 2 2 5 2" xfId="305" xr:uid="{1FB93F83-8DF2-4D4C-B635-FA87A0988868}"/>
    <cellStyle name="Millares 3 2 2 5 2 10" xfId="23325" xr:uid="{FA5F3276-B341-476C-A1FD-BABE34CF920F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2 5" xfId="27799" xr:uid="{077CF4FA-8B0C-4E02-B78A-A8F5C92804F9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2 7" xfId="25448" xr:uid="{551118A5-2D29-47AF-BBF6-E754E6979BE4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3 6" xfId="27474" xr:uid="{3215DEF6-70A9-4506-9C0F-CE1640CD1A13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4 6" xfId="25123" xr:uid="{9EE6E393-D629-4D10-BAF0-C46921D5C21E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2 5" xfId="27629" xr:uid="{67B0A110-3C53-4B74-99AD-950FD9831F31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3 7" xfId="25278" xr:uid="{25060CB4-EDC6-4895-AAD2-E02C4D77B988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2 5" xfId="28028" xr:uid="{0CD79FF5-8D7D-4205-BF6A-6F3A1C2460F0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4 7" xfId="25677" xr:uid="{AF99D515-EA03-4D9F-AC26-7377C0780227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5 6" xfId="25859" xr:uid="{2B2FE038-1D0D-42C4-814B-5C98F8CC5935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6 6" xfId="23508" xr:uid="{AD9D6BF3-10D0-405E-A910-D923C8207AC8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0 5" xfId="23411" xr:uid="{35E26CAD-8F62-424B-800E-051EC48E3459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55" xfId="22944" xr:uid="{0D75F1B5-EC30-4F87-971D-1778082503DA}"/>
    <cellStyle name="Millares 3 2 2 6" xfId="210" xr:uid="{3BED4B12-12DF-408C-8B0B-BE09F39239DC}"/>
    <cellStyle name="Millares 3 2 2 6 10" xfId="17858" xr:uid="{E0D43E51-F302-4184-B58D-FE8CAD4558B3}"/>
    <cellStyle name="Millares 3 2 2 6 11" xfId="23020" xr:uid="{D1D2D949-03B5-4049-98F2-D5EC51FAE68C}"/>
    <cellStyle name="Millares 3 2 2 6 2" xfId="697" xr:uid="{508DFA95-80A7-4713-B391-9B547F8E1200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2 6" xfId="27705" xr:uid="{26B5DFDF-7AB3-4A98-8C1E-E6676EAA2D0C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3 6" xfId="25354" xr:uid="{C38FC730-6EDD-4672-B55B-579F391EC2C6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2 9" xfId="23250" xr:uid="{B8D820AF-0A9F-4479-AD99-570C7BF8771F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2 5" xfId="27953" xr:uid="{8BB526DE-FD75-4EE7-AB55-3ABCEEB9AE7F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3 7" xfId="25602" xr:uid="{0D75F4F0-FD81-4F51-BEF0-C61D7D015EBB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4 6" xfId="25883" xr:uid="{6F3C7A0A-6E4A-44B0-B70F-0CB183AC146D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5 6" xfId="23532" xr:uid="{8B2780D3-C8A0-4B36-8887-EBBD4A71D818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2 6" xfId="25907" xr:uid="{A7AC026F-EA0B-4068-90D3-532726091BD0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3 6" xfId="23556" xr:uid="{F8387523-F403-4D0F-970B-BE2C281CBC96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7 9" xfId="23174" xr:uid="{9A92D006-387C-4D0D-ABB5-0A13FE5C334E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2 5" xfId="25931" xr:uid="{4A75FF93-E9F5-431E-B24E-61D8C3523E6F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8 7" xfId="23580" xr:uid="{136A0F47-B1E5-40CF-A389-01FF379E0651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2 5" xfId="25955" xr:uid="{44AC6FAA-C42D-4DC3-B62A-4EDB6B6753F1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 9 7" xfId="23604" xr:uid="{993C7D6A-4822-4B7F-AEA5-07BB02DE5EB3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2 5" xfId="26179" xr:uid="{DD5B9B96-15B7-48A6-AB85-7EDDB385933C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0 6" xfId="23828" xr:uid="{218901F7-7E40-4052-9082-28D48B545E14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2 5" xfId="26209" xr:uid="{71D193BB-5309-491D-8531-DBE61D274F98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1 6" xfId="23858" xr:uid="{86244012-322C-45AB-BAD0-D7A4B4427A71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2 5" xfId="26239" xr:uid="{6DA7B6A6-034C-40FC-B5E5-0907C4B4E049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2 6" xfId="23888" xr:uid="{1F75C14E-C5FB-4A5F-B77B-1CC8941BAABE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2 5" xfId="26269" xr:uid="{BF60301D-DAC0-4838-B6C2-F62CB47E74ED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3 6" xfId="23918" xr:uid="{FA15CEB6-E350-4BEF-A0A8-D426D68F0788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2 5" xfId="26299" xr:uid="{86BEB9F9-DB74-4DCC-B5C1-020278B051C9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4 6" xfId="23948" xr:uid="{086C05E7-1CBA-4203-A528-FB5B167751DB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2 5" xfId="26329" xr:uid="{C781EA38-91D4-47B4-9A5C-C0BC288C2135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5 6" xfId="23978" xr:uid="{144CF0B6-E302-4FF8-8BC7-FD1E25CF18A4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2 5" xfId="26359" xr:uid="{36F3436B-05B8-4481-A25F-3CCDB08E49EE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6 6" xfId="24008" xr:uid="{72F85D1F-8557-42F0-8FDF-DB779CFB6698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2 5" xfId="26419" xr:uid="{4B163E5B-7A6D-47A3-8A4B-3B9D9F6E2FD8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8 6" xfId="24068" xr:uid="{B961BE93-860E-4488-B014-386D27AE2427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2 5" xfId="26449" xr:uid="{30A60756-35C0-4703-8C97-8D7397506265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29 6" xfId="24098" xr:uid="{8CCFAB4A-70BE-4B54-A85B-A50B4AECC2D8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2 5" xfId="26011" xr:uid="{B9AB571F-7EB6-431B-B062-6FB59FDA708F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0 7" xfId="23660" xr:uid="{67FED023-1FE1-41F2-84BF-D92D726C5C21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2 5" xfId="26041" xr:uid="{A005BA09-1727-4347-8B5C-C22BF40BB167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1 6" xfId="23690" xr:uid="{3540D7A1-38A0-4E75-8CB3-9E1D244B02B7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2 5" xfId="26071" xr:uid="{E397A294-AC18-4E9D-8F2C-8B8D0EBA0795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2 6" xfId="23720" xr:uid="{4BBE7FB3-00EA-434C-80ED-29F1DC91DD86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2 5" xfId="26101" xr:uid="{F7BC6E7A-FEBC-47F4-A923-484D9884BDB2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3 6" xfId="23750" xr:uid="{54C9296B-9CE7-4449-BBCD-53B65C3E5987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2 5" xfId="26131" xr:uid="{695F4793-ECE5-431E-A029-791A1FA48EB1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4 6" xfId="23780" xr:uid="{E4251850-9097-44E6-8AA3-5F80FB0E053B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2 5" xfId="26161" xr:uid="{7995D423-C7A8-441E-B299-95447E1E6BF2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5 6" xfId="23810" xr:uid="{F4767D60-135D-4B53-AB83-A1B76F060FAE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2 5" xfId="26191" xr:uid="{0398629B-7194-45BA-BE59-FA7714AEE9D1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6 6" xfId="23840" xr:uid="{F9C32DC4-0B5B-449E-B909-7080086FB408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2 5" xfId="26221" xr:uid="{1F34C01F-8D0B-4E4E-A940-F97E7EA28257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7 6" xfId="23870" xr:uid="{D823E79F-D224-426B-BDA6-E8CBF2F2ABAA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2 5" xfId="26251" xr:uid="{FE3A1B42-9BDA-48DA-95F3-A93546A4EA67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8 6" xfId="23900" xr:uid="{AC28F92B-B130-442D-9E54-68CDDEFF622F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2 5" xfId="26281" xr:uid="{4291BFE1-EAC3-428B-AB79-D338F2F62F81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19 6" xfId="23930" xr:uid="{AC0BAE10-CF46-41B0-A302-506E7ECD02ED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2 5" xfId="27151" xr:uid="{9C9EDE93-C8FB-4005-98CD-01B52608C1F9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0 6" xfId="24800" xr:uid="{295539B1-00E7-4C49-8D36-481D293629F0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2 5" xfId="27211" xr:uid="{0B4AA1B3-4236-4CB6-92FA-5FD113A778DE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1 6" xfId="24860" xr:uid="{625D32D8-FF4D-457C-8DDE-AB00C7F0AFA9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2 5" xfId="27271" xr:uid="{8EFD06E8-8A05-4CA2-851F-7B78EE880F6A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2 6" xfId="24920" xr:uid="{586C5E96-8DBD-4A6A-A476-BB36D4B319D6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2 5" xfId="27331" xr:uid="{B6DA51FF-964D-459C-A5F8-8B5AF19C4787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3 6" xfId="24980" xr:uid="{70D8717A-0563-448C-8697-482CE9527498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2 5" xfId="27437" xr:uid="{4D9FDFFB-F8E3-4C57-8242-5F2D7B3C964D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4 6" xfId="25086" xr:uid="{7EF819D9-8E0D-4E9F-9F6C-672DFF0B844A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2 5" xfId="27591" xr:uid="{E731D835-1ABB-404A-AD8C-522C6D6868F8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5 6" xfId="25240" xr:uid="{499A3C11-0138-443B-968F-E346D0EBAC1F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2 5" xfId="27915" xr:uid="{CF931D5E-110F-4927-AA0F-4C025FB42CA4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6 6" xfId="25564" xr:uid="{7AC1FE30-8AA2-4629-9B61-69544EF10CC2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7 5" xfId="25819" xr:uid="{22B63034-F411-4D20-AE8C-919A5A3BCAD3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8 5" xfId="23468" xr:uid="{7442A1DB-4E04-4D4E-82CC-E5CA302F8E4A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11" xfId="23133" xr:uid="{D026B57A-E8F6-4DFB-BCA1-8C4B214C4CF9}"/>
    <cellStyle name="Millares 3 2 3 2 2 2" xfId="346" xr:uid="{EC95B1A5-82B6-4E69-BF2E-D4F50B0AC8E2}"/>
    <cellStyle name="Millares 3 2 3 2 2 2 10" xfId="23363" xr:uid="{39785000-9696-4F99-85C6-C158912BF126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2 5" xfId="27837" xr:uid="{AAA61413-9EEB-48C8-ACD0-3B5694C9DF96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2 7" xfId="25486" xr:uid="{1651BE67-131E-4FC2-BADA-CDA8AD953050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3 6" xfId="27512" xr:uid="{624FA12C-F191-4E4E-BB3D-9E112C73EE03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4 6" xfId="25161" xr:uid="{87FD544D-E99C-4D3F-B0A7-E2A9DB06F28B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2 5" xfId="27667" xr:uid="{062CA7C0-3290-4042-A219-97C22C7FF174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3 7" xfId="25316" xr:uid="{4F2A1D78-D540-44D4-A0D2-F9C68E13D3E9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2 5" xfId="28066" xr:uid="{10F5B2F1-DF4A-496C-9496-EF470ED10B8C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4 7" xfId="25715" xr:uid="{22DC5672-D4DE-4C4C-9E90-A556517FDA00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5 6" xfId="26671" xr:uid="{B4D20141-6B65-4575-AF46-05DAAE932373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6 6" xfId="24320" xr:uid="{7E6FB727-C21D-4ABA-8FA1-A38CA4149AF1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23" xfId="22982" xr:uid="{C3E44743-E741-445F-849A-72D6C1A7E1C1}"/>
    <cellStyle name="Millares 3 2 3 2 3" xfId="248" xr:uid="{BD71116C-3D5C-4422-B073-80207D5307FA}"/>
    <cellStyle name="Millares 3 2 3 2 3 10" xfId="17896" xr:uid="{3C4AC010-CB0F-495C-A932-FED5FAD56B99}"/>
    <cellStyle name="Millares 3 2 3 2 3 11" xfId="23058" xr:uid="{D2B14435-BAFD-40E7-B2C6-3CB8DAF952BB}"/>
    <cellStyle name="Millares 3 2 3 2 3 2" xfId="735" xr:uid="{F8A7E8A5-0881-4B49-BC8C-0AC0807E4E6B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2 6" xfId="27743" xr:uid="{4A7089C1-6BE3-4C98-A16A-FC656B1D0B6F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3 6" xfId="25392" xr:uid="{8F0C9984-557E-455C-9E86-DB9BC619676C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2 9" xfId="23288" xr:uid="{5DB78505-5A16-4FB7-B712-949D02183259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2 5" xfId="27991" xr:uid="{363C6DD6-5039-478F-BAD1-B42C4656881E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3 7" xfId="25640" xr:uid="{E920F1C0-746A-43B9-9AB9-0227EEF1B670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4 6" xfId="26731" xr:uid="{03F5AA1E-884F-40B7-9F17-3E1BB561D4D8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5 6" xfId="24380" xr:uid="{55C998E8-AFCC-47BB-AD28-696365B13079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2 6" xfId="26791" xr:uid="{D8838FDA-382F-4365-9B4D-4AFCD22C446E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3 6" xfId="24440" xr:uid="{FE5736B3-F049-4659-BF67-8C1253E61A0A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4 9" xfId="23212" xr:uid="{F9727C98-548E-41DD-882D-8E692B4964D6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2 5" xfId="26851" xr:uid="{278E5CD5-1051-4529-868B-44FE51480EA5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5 7" xfId="24500" xr:uid="{DF194562-69C7-4A47-B79A-9E520AF1E9FE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2 5" xfId="26911" xr:uid="{9A859671-F375-4F92-A98B-DA82C6EB7098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6 7" xfId="24560" xr:uid="{48D3378B-A31D-4553-B5A7-11ABEA37FAB8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2 5" xfId="26971" xr:uid="{DFFC85D1-1C28-4848-B776-FC57AE58AD3A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7 7" xfId="24620" xr:uid="{2604EF20-90BA-4540-8178-0D36E25CD7D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2 5" xfId="27031" xr:uid="{0BD3EE58-9D90-4940-9E99-C3FEDF50660B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8 7" xfId="24680" xr:uid="{99E0AA40-8AB8-4011-8275-387261E3313F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2 5" xfId="27091" xr:uid="{E8909B8A-3965-43B7-A95B-CB082DBF2387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 9 6" xfId="24740" xr:uid="{A95D665A-512E-4918-BD15-9926DB5EACD4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2 5" xfId="26311" xr:uid="{F98F8690-4446-44BF-BE55-EA602B26F4CD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0 6" xfId="23960" xr:uid="{06648C51-7CCA-4C8D-B8A8-2A02D989C9CA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2 5" xfId="26341" xr:uid="{F1080995-C917-4781-92CB-DEE6F9712893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1 6" xfId="23990" xr:uid="{1EBD0AE4-7438-46C7-9B77-066BC030CCA2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2 5" xfId="26371" xr:uid="{DE50AA8A-52B2-42CD-8B80-10590F694E37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2 6" xfId="24020" xr:uid="{989AFCD3-80AA-4230-A593-78022997DBA4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2 5" xfId="26394" xr:uid="{39E11093-1F51-4F9E-B231-F1F3D7D1A27A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3 6" xfId="24043" xr:uid="{05C88992-1D23-4790-8FFC-E33842461B8B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2 5" xfId="26431" xr:uid="{7C69B5E1-326C-4C21-9C25-97CEF0312A76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4 6" xfId="24080" xr:uid="{59EAAD87-DA82-4B39-8D4D-868356F30FEC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2 5" xfId="26461" xr:uid="{D6745C8F-BA97-42D6-BE29-7EB5C9784BA4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5 6" xfId="24110" xr:uid="{566B0D26-EE86-4B35-9E00-9276D9DD51AE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2 5" xfId="26491" xr:uid="{45A88F5D-D214-4AD2-A606-BA6D64289B18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6 6" xfId="24140" xr:uid="{69ABDC70-642D-4328-98EB-5E6F15A4E790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2 5" xfId="26521" xr:uid="{7D5FC598-457B-414F-BE72-BD0869AC45A1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7 6" xfId="24170" xr:uid="{68E026EE-2444-44CF-87A1-EE5BB9700324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2 5" xfId="26551" xr:uid="{D298BB1C-F6E1-4975-9DBF-380283DEAC70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8 6" xfId="24200" xr:uid="{F3623FB7-30FC-45EC-9A4B-6515D7964829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2 5" xfId="26581" xr:uid="{E417A7FF-072B-49E4-B29B-FC0934D1D465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29 6" xfId="24230" xr:uid="{9767A268-9D45-49FA-A26F-5779454D5D02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3 5" xfId="25843" xr:uid="{10BA2883-754D-4B22-A2B0-BE3E31C9CAC7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 4 5" xfId="23492" xr:uid="{710454A1-B238-4A67-98FE-4F657204F6E1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2 5" xfId="26611" xr:uid="{2E848D0B-64AD-456C-BECA-FE6F33ED90C5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0 6" xfId="24260" xr:uid="{293FA334-38EE-4B7B-B86E-7D5DE584F9AF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2 5" xfId="26641" xr:uid="{7817A1A1-ECAD-496B-805F-FA747A786122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1 6" xfId="24290" xr:uid="{37ED90F0-3755-4ED9-A674-307DEFE07452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2 5" xfId="26701" xr:uid="{8043F09E-BC6C-41C4-9524-CC81D883670F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2 6" xfId="24350" xr:uid="{3DF612D2-04E6-46B6-B13A-01E687336840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2 5" xfId="26761" xr:uid="{B8448B23-1BA3-44DA-A928-F1B51014CF68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3 6" xfId="24410" xr:uid="{FEEFF256-9707-4C23-9EC5-BE17BA66C49B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2 5" xfId="26821" xr:uid="{F1804528-7388-4097-93E3-6F3510402DCA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4 6" xfId="24470" xr:uid="{90F514C0-CE5B-4097-B5E9-E32EBE383C04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2 5" xfId="26881" xr:uid="{4EFD04D0-6D8B-4193-ACD1-EC34C4C80D0F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5 6" xfId="24530" xr:uid="{E1E27ADB-8657-40B9-9950-E52F65C277D5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2 5" xfId="26941" xr:uid="{4E8AF21A-77D0-4915-8189-4829B44D5579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6 6" xfId="24590" xr:uid="{9D3DADD1-F93C-481E-BC63-5C211BDDE055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2 5" xfId="27001" xr:uid="{33BC8FD5-8376-4E99-BFF3-3C49F73396BE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7 6" xfId="24650" xr:uid="{3D8BBC8C-C73D-48C4-A17B-E9318F9AFD7B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2 5" xfId="27061" xr:uid="{0363E530-5D4B-4DA9-93AC-86B746D7C223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8 6" xfId="24710" xr:uid="{4816C509-B713-4132-82EB-2AF12940CF42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2 5" xfId="27121" xr:uid="{E577EA20-792C-4127-83BC-56A1E916520A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39 6" xfId="24770" xr:uid="{6FD27273-2763-4026-8631-B615709A825E}"/>
    <cellStyle name="Millares 3 2 3 4" xfId="142" xr:uid="{6B15ECB8-14C3-49A5-B0F7-035DB490EB6C}"/>
    <cellStyle name="Millares 3 2 3 4 10" xfId="17941" xr:uid="{9DC4B204-EE8D-432E-8C9D-447AE00D821B}"/>
    <cellStyle name="Millares 3 2 3 4 11" xfId="23103" xr:uid="{D3ACF86E-FCB8-411A-A3A2-29B879D248E7}"/>
    <cellStyle name="Millares 3 2 3 4 2" xfId="315" xr:uid="{396DA782-7088-452C-B509-052C2CE6BCE6}"/>
    <cellStyle name="Millares 3 2 3 4 2 10" xfId="23333" xr:uid="{37FAD257-A758-4C6C-91B0-1B3203832C8C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2 5" xfId="27807" xr:uid="{D7467737-A924-4E76-9DBF-28818686593B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2 7" xfId="25456" xr:uid="{D2022D7D-7219-4A8F-BFB1-E9D150BAF441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3 6" xfId="27482" xr:uid="{DFB0B365-3728-40A4-8C4B-673493E333F8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4 6" xfId="25131" xr:uid="{EC35AD74-ACA4-4756-8F27-71F8B7AF2418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2 5" xfId="27637" xr:uid="{0290D5A1-E84F-48AC-A4E0-DA288D97E872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3 7" xfId="25286" xr:uid="{1297611F-0E8A-4225-8EFA-69727BBC87AC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2 5" xfId="28036" xr:uid="{061E54F4-1A81-4D1C-9C73-29F2F7FC7CB4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4 7" xfId="25685" xr:uid="{9E195E3D-11D2-43BD-96C7-63EBA7F6CF6F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5 6" xfId="25867" xr:uid="{097815C6-6262-4084-A63B-8C9A8034462F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6 6" xfId="23516" xr:uid="{1FCB229D-C149-4CFD-882D-4D110B28601D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2 5" xfId="27181" xr:uid="{C6C1804F-939C-4DBD-870D-1FF1ABF4E254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0 6" xfId="24830" xr:uid="{B87C31E5-F1A2-4A92-BFA8-F08F7A32ED7A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2 5" xfId="27241" xr:uid="{1F928ACC-EA6C-4519-86D1-6E8CEF3113C0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1 6" xfId="24890" xr:uid="{5285571F-673D-4281-AA1A-B674F9EF2334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2 5" xfId="27301" xr:uid="{162E3F43-262B-4012-B27A-CB07B816091C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2 6" xfId="24950" xr:uid="{0CC3073F-2BD8-4B4B-8C68-E4B18C160AE6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2 5" xfId="25783" xr:uid="{344223F0-4821-495C-9305-D6DA84A68BC9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3 6" xfId="23432" xr:uid="{E2622972-F57A-4809-8C13-9603AC522933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2 5" xfId="27377" xr:uid="{6722AFF2-8141-4292-96EA-DC09C6992200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4 6" xfId="25026" xr:uid="{7622EF90-EB38-4FA8-96CD-EA898968DA1A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2 5" xfId="27407" xr:uid="{BA865AD1-ED65-4AEB-998E-F6C5A01C57E0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5 6" xfId="25056" xr:uid="{15CE87CB-2857-4ADB-8E7D-0B4A39CA628C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2 5" xfId="27561" xr:uid="{922AC16E-906B-43AD-8D2A-A8AC80FA8B16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6 6" xfId="25210" xr:uid="{5E368E8F-811F-4BDB-8C1B-CBE8D44E3227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2 5" xfId="27885" xr:uid="{F1C44D0D-405B-4635-8BE5-EBF1C11B9C05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7 6" xfId="25534" xr:uid="{C98D0096-C3F6-44B3-A3DF-A8352A7DA755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11" xfId="23028" xr:uid="{217512FC-AE10-43E4-837A-4C3C833C6A61}"/>
    <cellStyle name="Millares 3 2 3 5 2" xfId="705" xr:uid="{02B20796-6722-45A5-A529-65EFEDB173E6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2 6" xfId="27713" xr:uid="{101EB9CC-87AA-4D61-B1E2-E8DB16BE972D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3 6" xfId="25362" xr:uid="{2EBA68A9-B58D-45F3-92FD-B75E49BF8991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2 9" xfId="23258" xr:uid="{75B18132-C088-4E4F-A2CB-5B7B2A8DE5DC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2 5" xfId="27961" xr:uid="{ADD37B07-A82B-46A0-B403-40DA9327C6D4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3 7" xfId="25610" xr:uid="{0A438EC6-5B08-4769-B8CA-A39481C83D49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4 6" xfId="25891" xr:uid="{017D2492-5797-4AFB-A216-D690E2066B47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5 6" xfId="23540" xr:uid="{EC7B8076-5F66-44C5-9BA1-4F71B45581FD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52" xfId="22952" xr:uid="{523AC837-CDCB-40A2-B881-1C810B286010}"/>
    <cellStyle name="Millares 3 2 3 6" xfId="629" xr:uid="{F4FA92BE-B947-4A1E-BE9B-B837D5EF01D7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2 6" xfId="25915" xr:uid="{6D7159DE-F23A-4FC4-A0CC-F9ACD699C93B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3 6" xfId="23564" xr:uid="{9A0686E8-EFB1-4E19-8A66-6467669FECCC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6 9" xfId="23182" xr:uid="{B6B31B97-A0B8-4A89-B8E0-AD18E3674A2C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2 5" xfId="25939" xr:uid="{7AE2C34C-D9A1-44F3-9020-47892273FC86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7 7" xfId="23588" xr:uid="{4C78A8E9-FFDE-4653-9EE4-9DDE5C1D56EF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2 5" xfId="25963" xr:uid="{C9C6B695-D452-47A7-94A6-7655205D03AF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8 7" xfId="23612" xr:uid="{8E558F9A-4F09-48BF-B2A2-3039F4DBC070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2 5" xfId="25987" xr:uid="{5E6D7039-B63E-45B7-AB5E-5257F3D57D79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 9 7" xfId="23636" xr:uid="{E5C4D805-879F-4EBC-8B8C-1926577C75DF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2 5" xfId="26479" xr:uid="{F7FEDCB1-96EE-42BE-BB12-46E255609BF0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0 6" xfId="24128" xr:uid="{1CFF84F9-C021-4741-BDDF-2AFD9738983E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2 5" xfId="26509" xr:uid="{084CC748-21AD-4F0C-8D86-0389E0C5C061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1 6" xfId="24158" xr:uid="{26A60F08-C841-4DCB-8B67-5F05FB2F7B11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2 5" xfId="26539" xr:uid="{4F566940-C006-4B25-901C-DC181C6A16AF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2 6" xfId="24188" xr:uid="{908F58ED-45BB-45FE-AB6B-230204F2A0C9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2 5" xfId="26569" xr:uid="{B20E2603-4226-43AA-91A3-85832E3BDE40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3 6" xfId="24218" xr:uid="{29A941E6-475D-4966-A5FC-C7CB7D6B2A31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2 5" xfId="26599" xr:uid="{3A9EF2DB-DB4C-473D-A288-56C598FDC5E0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4 6" xfId="24248" xr:uid="{85F2CD8F-EF9B-4E3F-A212-0D3ED41F87E4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2 5" xfId="26629" xr:uid="{50B1976C-AAFE-4D71-815A-DE590B9D21A1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5 6" xfId="24278" xr:uid="{8B01C39E-D8CA-4012-A4E8-7EB0E607C5E6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2 5" xfId="26689" xr:uid="{B8F9F1C0-34C8-4B11-A0EA-999EE4C444E7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6 6" xfId="24338" xr:uid="{45BF5692-5BD2-4D6C-A615-3B8E236752D4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2 5" xfId="26749" xr:uid="{0DE1D37A-3247-4FE5-95FE-921ED9C377D6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7 6" xfId="24398" xr:uid="{0585D5D2-EDF9-488D-A562-DA627DEE2E65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2 5" xfId="26809" xr:uid="{5E5FA733-2D6A-448E-8906-7DE7F89F0473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8 6" xfId="24458" xr:uid="{B218C2B3-DBA8-44B6-BF18-28C8AB94A645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2 5" xfId="26869" xr:uid="{42295BA7-CFCA-42D6-8B78-5B872A8A2A36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39 6" xfId="24518" xr:uid="{8B7E82B7-2D80-40F1-8A5A-018AB56E0D57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2 5" xfId="26261" xr:uid="{A62F256D-F48F-4D5C-B3DF-900512F723DE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0 6" xfId="23910" xr:uid="{1E3179FE-DF79-42CA-A6F0-3618D710E024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2 5" xfId="26291" xr:uid="{DA285BE9-6B71-449C-9057-A92126EA6837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1 6" xfId="23940" xr:uid="{38E4EDCA-5889-4BAE-8C55-3DB39090497B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2 5" xfId="26321" xr:uid="{EE0C9FAD-9BC3-45A1-80FE-A5C4D8ED71E6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2 6" xfId="23970" xr:uid="{4157CCE6-01D8-433E-8168-11A5AD41F7EA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2 5" xfId="26351" xr:uid="{C0CEA7DB-AB28-4C3D-8375-27AB700ED2FF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3 6" xfId="24000" xr:uid="{A58C299E-559F-45D1-B6C7-F53A7946E9EA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2 5" xfId="26381" xr:uid="{35B977DC-D23E-44B5-93AC-081F315EF4A8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4 6" xfId="24030" xr:uid="{27FF86F0-8CE1-43A6-9F0D-B70C606E075D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2 5" xfId="26411" xr:uid="{A8B4AC6C-A17F-4F34-A8CF-D20DF1F2D616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5 6" xfId="24060" xr:uid="{23AA98F1-C45A-4FDE-A98C-FF3038905F7E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2 5" xfId="26441" xr:uid="{0EE7DDBC-5907-40F7-900C-206A768F8886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6 6" xfId="24090" xr:uid="{6D59A003-753E-4F8A-B444-19F90CFD5FE1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2 5" xfId="26471" xr:uid="{2E3F4A72-FEC9-46D0-ADF6-4F2AF51AC902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7 6" xfId="24120" xr:uid="{24D624BE-7B14-48A9-B1A4-49D8021847C6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2 5" xfId="26501" xr:uid="{BA5B1EAD-099D-40BD-B754-808602EBF663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8 6" xfId="24150" xr:uid="{002CC7C4-A865-4EA1-8CD5-3DCADAFA474F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2 5" xfId="26531" xr:uid="{5F4A9C92-76A9-4CB6-BD72-23D54FE13D81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19 6" xfId="24180" xr:uid="{57700794-1D08-4A60-8B76-3306015A6A59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2 5" xfId="27161" xr:uid="{6E9B2CC4-32A1-4AC1-BC71-01EB6179FCDA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0 6" xfId="24810" xr:uid="{C9922131-EC42-4AE6-AF68-358AC542626E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2 5" xfId="27221" xr:uid="{889BF94B-2B7A-482A-9138-5F66805561FA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1 6" xfId="24870" xr:uid="{BAFF4596-16CC-4224-B834-2B63034C73D1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2 5" xfId="27281" xr:uid="{6B7FCB77-EE3B-4B27-B23A-C48F0F81A540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2 6" xfId="24930" xr:uid="{C8C38C8B-D098-4D50-9BE8-EE7B782A207F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2 5" xfId="27341" xr:uid="{CCAC51ED-BCD4-4826-804A-09EECCB92786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3 6" xfId="24990" xr:uid="{3F88A351-C650-4C10-85A2-E95F85FE0519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2 5" xfId="27447" xr:uid="{91C08854-3125-40D4-B1CC-4D506E3D5DFE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4 6" xfId="25096" xr:uid="{053317C3-8FA4-4CB9-AF8A-E43CEBA60651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2 5" xfId="27601" xr:uid="{E10890DF-636C-4F8C-846C-755967CFF533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5 6" xfId="25250" xr:uid="{E7FADE49-BD2A-4C50-BD27-93AF38471C1A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2 5" xfId="27925" xr:uid="{AA249F76-E92A-4EFF-9D05-57B3C5FC1D6C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6 6" xfId="25574" xr:uid="{E98BB888-A658-4AAD-A94E-137170046326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7 5" xfId="26021" xr:uid="{DF6DE7D9-8705-4149-BBA4-1AA0478EC5DE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8 5" xfId="23670" xr:uid="{513D6F59-38D6-4C35-9967-7F08529AB85A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11" xfId="23143" xr:uid="{93252128-AE9B-40A3-A870-599604029D89}"/>
    <cellStyle name="Millares 3 2 4 2 2 2" xfId="356" xr:uid="{84F05120-7E11-4FFD-9172-81FFFDD2407C}"/>
    <cellStyle name="Millares 3 2 4 2 2 2 10" xfId="23373" xr:uid="{B0684494-2D5E-4AD3-BD49-587943150D5B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2 5" xfId="27847" xr:uid="{85B54A7E-ECF2-4143-88C0-6FCE39AA9DAF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2 7" xfId="25496" xr:uid="{43562764-FF8C-475D-80C4-ED0AF338DED2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3 6" xfId="27522" xr:uid="{EC325AAE-2B5C-440D-B9F2-0B2C1E5EB311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4 6" xfId="25171" xr:uid="{6C015D60-EF96-4B26-BCBE-79496CF16B73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2 5" xfId="27677" xr:uid="{9182C122-21A1-47BF-B042-BAF68A9EF1B2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3 7" xfId="25326" xr:uid="{8B5F8461-4C33-4100-B032-792FD7376018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2 5" xfId="28076" xr:uid="{AD63DAC6-4E65-4B46-974D-DFD23A19206B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4 7" xfId="25725" xr:uid="{DE06E670-0353-4083-95F1-E1601CD6C83E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5 6" xfId="26681" xr:uid="{03A32A8D-4460-427B-B688-645EF11B3E3D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6 6" xfId="24330" xr:uid="{DC0CF6DF-FD0A-4DE3-ACA0-5C9F4BC5329D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23" xfId="22992" xr:uid="{571F862E-814A-4522-B9E8-63AA071FC952}"/>
    <cellStyle name="Millares 3 2 4 2 3" xfId="258" xr:uid="{691A7C48-7FBC-4FAD-9129-9DAD8666AC89}"/>
    <cellStyle name="Millares 3 2 4 2 3 10" xfId="17906" xr:uid="{67303BC8-DA85-4BF6-9D66-5101B431B851}"/>
    <cellStyle name="Millares 3 2 4 2 3 11" xfId="23068" xr:uid="{FDA89804-F462-417C-8DE5-0099DCE9C2BD}"/>
    <cellStyle name="Millares 3 2 4 2 3 2" xfId="745" xr:uid="{A5EA576F-7E59-4B56-A3F5-8560ACF3E30D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2 6" xfId="27753" xr:uid="{7CEE2D93-D63E-412C-AABC-78CD51F79F58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3 6" xfId="25402" xr:uid="{B69FFE7D-80F8-41DD-B041-D65409DF0BE0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2 9" xfId="23298" xr:uid="{FA5427ED-67DD-442F-8DF5-A517243A70CF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2 5" xfId="28001" xr:uid="{56056615-850D-405D-9F23-6B89535E0AAD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3 7" xfId="25650" xr:uid="{D331A15F-9B9C-4B5F-B5C0-D9005EA78396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4 6" xfId="26741" xr:uid="{942E6CBD-5BC0-4B81-9F51-39D1976ABB49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5 6" xfId="24390" xr:uid="{F8F24036-DBC2-4091-8742-4733ECF73EA6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2 6" xfId="26801" xr:uid="{E97F8E49-1370-40B8-97DE-5D5303A94A6E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3 6" xfId="24450" xr:uid="{2AB30E53-1191-44E5-BB23-A2FEA580FF30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4 9" xfId="23222" xr:uid="{68833029-793D-4EE8-9A4F-4C677ABE0FF2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2 5" xfId="26861" xr:uid="{92E96BC7-E769-4CDF-A07D-D2766391C40E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5 7" xfId="24510" xr:uid="{8557198F-95D8-4D88-8D62-F2DAD4FDB837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2 5" xfId="26921" xr:uid="{A0C87DE3-0C77-4001-9B9C-6E0634592E48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6 7" xfId="24570" xr:uid="{2FF1A5BD-F6E8-4872-A13E-553CD9ADC722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2 5" xfId="26981" xr:uid="{61CAFF0E-271F-41AF-8E5D-A4772F38ED35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7 7" xfId="24630" xr:uid="{FD9B866C-C24B-4A7B-A6C0-73BB1BF950C9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2 5" xfId="27041" xr:uid="{9D0055FF-DC4C-4621-B3DC-C1C87FE7887A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8 7" xfId="24690" xr:uid="{6937DAD7-E541-4925-8C71-7B4211465C02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2 5" xfId="27101" xr:uid="{06E4D222-B643-4A4F-B04F-8AD4CC9AB210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 9 6" xfId="24750" xr:uid="{4F1CBD7C-1DE9-44A5-BA98-DD4658D2C2AC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2 5" xfId="26561" xr:uid="{FF7A6A43-8C23-49BE-8532-796CD105130D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0 6" xfId="24210" xr:uid="{D004F367-2655-4EC5-B04A-937C9ED3954C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2 5" xfId="26591" xr:uid="{82F8C0E3-6142-4573-8347-58E3E72FCBC8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1 6" xfId="24240" xr:uid="{09B47136-053E-4CE9-B444-7E675B197D5B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2 5" xfId="26621" xr:uid="{7200EFFA-298C-40C2-B05D-DE9E0A8BDA54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2 6" xfId="24270" xr:uid="{35C9D6D6-B06D-41C2-931D-973B020D4A11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2 5" xfId="26651" xr:uid="{9950924F-B672-4ECF-8F5E-EF63AFA7E5C2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3 6" xfId="24300" xr:uid="{11441A3F-C719-46E7-8282-568A84854F49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2 5" xfId="26711" xr:uid="{B207BF97-C9F0-4932-87A8-FB3F264B35EE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4 6" xfId="24360" xr:uid="{EE31E155-B261-4A0C-B3F7-91E8B15CFAF9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2 5" xfId="26771" xr:uid="{6807A598-2B12-4236-AC98-BA23FF990274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5 6" xfId="24420" xr:uid="{1AD59740-5AA5-47A6-A08A-D7E1564FC89F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2 5" xfId="26831" xr:uid="{C016F2AB-F7C7-438B-87D0-31D68F41D01F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6 6" xfId="24480" xr:uid="{EFC04207-DA41-4E72-8E78-B7B671E6DE26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2 5" xfId="26891" xr:uid="{D72E0FC2-F5DE-42F0-A297-CD5CC009AEEE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7 6" xfId="24540" xr:uid="{19B25C99-81F2-4710-9B92-10788DB689D6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2 5" xfId="26951" xr:uid="{6FACE741-0256-4FB4-BAF4-E67100051519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8 6" xfId="24600" xr:uid="{61E6932E-179D-4A0E-AF6B-7FBE1883EB86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2 5" xfId="27011" xr:uid="{8879FC78-9703-4334-926A-D2C9BA06D9F5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29 6" xfId="24660" xr:uid="{1F68D6B6-CD4E-480B-92E8-3A02C9125A57}"/>
    <cellStyle name="Millares 3 2 4 3" xfId="152" xr:uid="{5875665F-4C18-4050-81F5-2CDCA69C158B}"/>
    <cellStyle name="Millares 3 2 4 3 10" xfId="17951" xr:uid="{4D1ECC30-1C36-4568-895C-9D5977E4F23A}"/>
    <cellStyle name="Millares 3 2 4 3 11" xfId="23113" xr:uid="{BB1D174E-3A24-4EFB-A770-3C7A0E1A45AD}"/>
    <cellStyle name="Millares 3 2 4 3 2" xfId="326" xr:uid="{8AD91C4B-9FA9-43D5-BE3E-19CFEE03C965}"/>
    <cellStyle name="Millares 3 2 4 3 2 10" xfId="23343" xr:uid="{BCA4E8C5-DB1D-461B-BBA7-35DC577A7D99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2 5" xfId="27817" xr:uid="{F88694BD-7235-457D-BCB7-120277322772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2 7" xfId="25466" xr:uid="{F17277F0-2675-4064-BB9D-37B5874A147A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3 6" xfId="27492" xr:uid="{E73C1A47-22F5-4B04-823E-11EADABB21F2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4 6" xfId="25141" xr:uid="{29C975F1-EEE4-4B1B-822B-F2D4629EF68F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2 5" xfId="27647" xr:uid="{A7E6C220-CD3F-43E8-8AEF-BB8F75D4FC34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3 7" xfId="25296" xr:uid="{7C460F04-35DB-45EF-962D-06341E2223B0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2 5" xfId="28046" xr:uid="{D4907A49-FEF7-4275-B3EE-D57840BC76DF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4 7" xfId="25695" xr:uid="{2F7D3DAE-4D8A-4DF2-A25A-B674F846A1A6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5 6" xfId="26051" xr:uid="{D760A166-1718-4923-88D6-5F396D01B1D4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6 6" xfId="23700" xr:uid="{FA0D56A0-7D1E-4367-9887-46DBBE15D5A3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2 5" xfId="27071" xr:uid="{E7A26388-40DA-49A2-83DC-7C65C0A0195E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0 6" xfId="24720" xr:uid="{054DC65F-C354-4BDA-BC13-0D59DF51FF6A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2 5" xfId="27131" xr:uid="{638D9230-9B36-4D76-BCC8-6BA22FBEB29C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1 6" xfId="24780" xr:uid="{3087EBEC-B305-4AE1-A2C7-3245593B862C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2 5" xfId="27191" xr:uid="{E88D7C24-4538-47EA-A636-02AC7B145161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2 6" xfId="24840" xr:uid="{7464574C-B275-4BD0-8064-560CBFEEF587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2 5" xfId="27251" xr:uid="{9523F992-0D09-4B39-A17C-D63DE8E900D7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3 6" xfId="24900" xr:uid="{69D0FB95-1B3B-42BB-9656-85E61000F4FF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2 5" xfId="27311" xr:uid="{DD8E2D9B-4346-4FA8-8383-B320B2778154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4 6" xfId="24960" xr:uid="{D3BDAECE-8266-4FB8-8AEC-C652E34B1D50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2 5" xfId="27387" xr:uid="{AB222FF5-36FE-4EDD-A518-0DF63C9EE7D0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5 6" xfId="25036" xr:uid="{59F6F5C1-A6E5-4B05-9533-576E882250BD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2 5" xfId="27417" xr:uid="{77D614E5-BE86-4260-A97D-76B1E008303D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6 6" xfId="25066" xr:uid="{51100602-143C-43F3-9266-5683265E8FD2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2 5" xfId="27571" xr:uid="{6BC3241E-09C8-4846-B78A-D7FC1F931CC4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7 6" xfId="25220" xr:uid="{CDC8C412-294A-42C1-A21B-79554985A056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2 5" xfId="27895" xr:uid="{DE58907F-7FE1-44D4-AB9D-76DE5880E6FB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8 6" xfId="25544" xr:uid="{BEF302F1-5B9E-42CA-B953-1AAC5F8F3762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39 5" xfId="25789" xr:uid="{B4014337-4A2D-4236-986E-28D1A3B26B53}"/>
    <cellStyle name="Millares 3 2 4 4" xfId="228" xr:uid="{B39DDD7C-B88A-47F6-905E-FEC63B83F717}"/>
    <cellStyle name="Millares 3 2 4 4 10" xfId="17876" xr:uid="{2723A49D-98D4-447B-90AB-4CABF33AD28D}"/>
    <cellStyle name="Millares 3 2 4 4 11" xfId="23038" xr:uid="{AE953015-AC7C-4B66-AA8A-1B387B2EDF21}"/>
    <cellStyle name="Millares 3 2 4 4 2" xfId="715" xr:uid="{75A107C0-8A83-477D-B1EE-EF0792D5624D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2 6" xfId="27723" xr:uid="{7A6B76B0-74D4-4DDB-B298-BD3A65F78756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3 6" xfId="25372" xr:uid="{06BEEA5F-FC77-4800-84B2-7826ED2E284E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2 9" xfId="23268" xr:uid="{5812B237-6EFB-4002-81F1-3B001E3528AB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2 5" xfId="27971" xr:uid="{70E55F72-86B6-4354-AF50-64A34E996335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3 7" xfId="25620" xr:uid="{5BABE770-06EB-450F-9324-ECA0E3500AC7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4 6" xfId="26081" xr:uid="{C99B166C-7227-4936-80BE-B5765A84F1A0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5 6" xfId="23730" xr:uid="{4A1D4BEF-849C-40B6-A7D2-746F1DD0B318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0 5" xfId="23438" xr:uid="{4D5F0AD5-FD3C-4A55-93A3-BF2D0DE191E0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45" xfId="22962" xr:uid="{37CA2D53-AAFE-45B3-97A4-F87051377625}"/>
    <cellStyle name="Millares 3 2 4 5" xfId="639" xr:uid="{3146FF62-7386-4CB4-B070-856517D72CBF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2 6" xfId="26111" xr:uid="{03EDA458-7308-44F0-A895-2D8DC6DE681F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3 6" xfId="23760" xr:uid="{F750911E-5987-4476-8FD5-659206498028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5 9" xfId="23192" xr:uid="{1A06FB22-0426-4ACD-8A05-934A9B476CE3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2 5" xfId="26141" xr:uid="{4C2D1958-BA2C-4B73-A6B3-3D22A15635A4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6 7" xfId="23790" xr:uid="{702201C0-8DDF-4915-8F4A-8F63B212CD5D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2 5" xfId="26171" xr:uid="{C509E0AC-66FE-4140-8BAA-4214D84AFC1C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7 7" xfId="23820" xr:uid="{F7D2D150-0B03-451D-AFF3-30B069063D9B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2 5" xfId="26201" xr:uid="{EA3DFBE3-A33F-430D-AFB1-6886B7738470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8 7" xfId="23850" xr:uid="{A49F7347-1EA6-4D43-B37A-C6F83BF13A2E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2 5" xfId="26231" xr:uid="{02A62E1D-9D49-49EF-831D-2D63C86CF61E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 9 7" xfId="23880" xr:uid="{040B1326-45AC-4ABF-81DC-A21856C9B442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2 5" xfId="26929" xr:uid="{41601CB1-2A8D-4E7A-B96C-5321AF7C0513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0 6" xfId="24578" xr:uid="{575AD323-B465-4DB4-801C-ADDAB7858CB4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2 5" xfId="26989" xr:uid="{F781E3F6-D09F-4E9D-A46E-0BEF58291F44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1 6" xfId="24638" xr:uid="{E9C5F193-B78E-4368-A287-57E49442371A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2 5" xfId="27049" xr:uid="{4A93CB15-40AB-4021-953D-7A46872F65FA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2 6" xfId="24698" xr:uid="{340789AD-D7A5-463C-9FDF-2A254EE679D5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2 5" xfId="27109" xr:uid="{2B352FA4-AA08-4119-8A45-8E9229357FB6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3 6" xfId="24758" xr:uid="{3B2B6841-8C49-4280-A318-7B2F972BACCF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2 5" xfId="27169" xr:uid="{9DE98CCD-FA69-4EC9-8EB0-2A117CDCC84A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4 6" xfId="24818" xr:uid="{E7013A92-C039-44AE-AFB8-4D7F998AB3D2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2 5" xfId="27229" xr:uid="{34DC8BCC-704D-426B-B2DC-331C4C542B3F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5 6" xfId="24878" xr:uid="{59672F9F-5D51-48E3-A903-21826B4EB6A1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2 5" xfId="27289" xr:uid="{036CC49F-63D8-49AA-8999-7CCEF39B698A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6 6" xfId="24938" xr:uid="{CBF1A4C2-7530-440A-8BFD-A48687234030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2 5" xfId="27365" xr:uid="{25851539-6BD1-42EC-8A1E-FC9784E624AE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8 6" xfId="25014" xr:uid="{84A22855-C522-4B49-A98B-B32FA7F8D636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2 5" xfId="27395" xr:uid="{DD0EA284-3481-4EFB-855E-81A2681C3E09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49 6" xfId="25044" xr:uid="{D1C6899E-1FA7-4EDF-B7EC-AA8C721F0882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2 5" xfId="27139" xr:uid="{BFE01182-FE50-48FD-BA38-5FE2DA384E8D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0 6" xfId="24788" xr:uid="{A1966C68-85E1-437C-B376-28187C1056B0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2 5" xfId="27199" xr:uid="{2DCA74A4-49BD-4C0D-ACC4-B2F42A6FE5AE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1 6" xfId="24848" xr:uid="{1ED2C783-313E-4A1E-B351-74B5CFEE77FB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2 5" xfId="27259" xr:uid="{8C38EFCB-7C9A-4E7D-978D-E7571118FFF1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2 6" xfId="24908" xr:uid="{2E7B21D2-2952-4B95-AA03-86425BEDB420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2 5" xfId="27319" xr:uid="{BAB00FC3-58E5-4A91-BDE6-7125E31A5283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3 6" xfId="24968" xr:uid="{4B8DCD3E-930A-4DEB-805C-C6CCACBBB822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2 5" xfId="27425" xr:uid="{30A0E1F8-79C5-40C9-94EC-3CA1B1F89C26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4 6" xfId="25074" xr:uid="{08139E83-4C4D-4353-A335-319CA00643BE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2 5" xfId="27579" xr:uid="{ACB035CE-816E-49DA-B508-A8AF934A4817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5 6" xfId="25228" xr:uid="{C2A26A51-D530-4A5E-B985-F154380522B8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2 5" xfId="27903" xr:uid="{48A51656-C17B-4A4A-8E32-AA62CDDE8C4F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6 6" xfId="25552" xr:uid="{A783521B-10F7-4FB2-9DC4-D9F985690948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7 5" xfId="25795" xr:uid="{22D8D065-AEFE-4A93-BDB5-2AB4C42B9F32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8 5" xfId="23444" xr:uid="{5988B7E6-4C0D-405A-B5F2-0319407B6E3C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11" xfId="23121" xr:uid="{884A2A4F-0400-48A7-AF11-75B2B1CD5F96}"/>
    <cellStyle name="Millares 3 2 5 2 2" xfId="334" xr:uid="{50793286-8CDD-4361-AFBA-A600D841A176}"/>
    <cellStyle name="Millares 3 2 5 2 2 10" xfId="23351" xr:uid="{F7585591-9B33-417B-8B94-DDCF40188A20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2 5" xfId="27825" xr:uid="{D70E9134-5A44-4F7C-84DF-8A298983281D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2 7" xfId="25474" xr:uid="{6ED6FA23-C17F-45E0-8808-3BD172290408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3 6" xfId="27500" xr:uid="{93C67B9B-7750-4611-B137-1C3957E47ECD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4 6" xfId="25149" xr:uid="{412957EB-3E60-49C8-B48E-E895845E1DAB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2 5" xfId="27655" xr:uid="{701A6EA2-A8D6-4AC7-B76C-B189559EDFC4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3 7" xfId="25304" xr:uid="{C7522055-4631-4011-B30E-DF3DD6666AD9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2 5" xfId="28054" xr:uid="{28B86C96-8C21-4966-930D-F1AA2ED8881F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4 7" xfId="25703" xr:uid="{6900579B-153A-4FEA-8F19-A9D402732B46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5 6" xfId="26659" xr:uid="{B919083D-5D16-4A8B-B44F-3D3BC007EA62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6 6" xfId="24308" xr:uid="{FF102C1D-4006-44E5-A7A8-2664F55F83B6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23" xfId="22970" xr:uid="{CA931C17-3368-4D19-BEA0-08ADC8499DB6}"/>
    <cellStyle name="Millares 3 2 5 3" xfId="236" xr:uid="{9B71A5DC-C3F2-4E8E-AE1E-268FCD38AF25}"/>
    <cellStyle name="Millares 3 2 5 3 10" xfId="17884" xr:uid="{F857F067-59AE-48C5-9BDC-3675DC5A88DE}"/>
    <cellStyle name="Millares 3 2 5 3 11" xfId="23046" xr:uid="{EB07C7AE-A4FD-4328-A2CA-0070DAEBE389}"/>
    <cellStyle name="Millares 3 2 5 3 2" xfId="723" xr:uid="{C648860F-DC94-4033-A6DD-9B3251BEE435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2 6" xfId="27731" xr:uid="{EDE7E788-0260-4AB9-AFD0-A3ECFC13D17D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3 6" xfId="25380" xr:uid="{72BB334A-68E7-40D8-837F-CACCF6BFF630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2 9" xfId="23276" xr:uid="{CDB8F2B1-E8BC-463E-987A-DAD8183985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2 5" xfId="27979" xr:uid="{17412806-4FC0-41E3-A3B2-311DAA773673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3 7" xfId="25628" xr:uid="{2452363A-7705-429A-B904-969966870F7F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4 6" xfId="26719" xr:uid="{E27187C8-D2FA-44B7-9B22-F8CD75FDB95E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5 6" xfId="24368" xr:uid="{8771D041-FDB1-443D-840F-107798F9570A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2 6" xfId="26779" xr:uid="{D46F8C7C-EF23-4519-9D5B-E5CD911F388C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3 6" xfId="24428" xr:uid="{42363430-9F96-49FF-97FF-3D11AF08DBE2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4 9" xfId="23200" xr:uid="{D0938BEE-E1A1-46A5-A5B5-60E0CD9F2FC5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2 5" xfId="26839" xr:uid="{908266A0-6639-4997-8E4E-0442725FB9FB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5 7" xfId="24488" xr:uid="{EF3BDE0B-3DE4-4C04-82DA-B2D66485D790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2 5" xfId="26899" xr:uid="{1ED14BF8-9D17-449E-809C-F47836BA13D5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6 7" xfId="24548" xr:uid="{B21F043A-9AF3-40B2-B43D-8708E1B1C207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2 5" xfId="26959" xr:uid="{D7A6EEA7-2829-492E-859B-29B3E1F44A01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7 7" xfId="24608" xr:uid="{D90C7776-DEF0-4DA0-9330-4C048F833EF8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2 5" xfId="27019" xr:uid="{51299D33-15ED-4BE0-9DFD-D83269A5E334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8 7" xfId="24668" xr:uid="{1D5697F3-275E-4435-A214-0CCAD0719B97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2 5" xfId="27079" xr:uid="{13582B11-406E-44FA-A9C6-7D1D9C1A67BA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 9 6" xfId="24728" xr:uid="{FB4E4710-D5A8-4F30-BE67-E30EAFBDD968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2 5" xfId="27549" xr:uid="{957AC61A-D593-45F3-A5D8-F9C0887E3BB9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0 6" xfId="25198" xr:uid="{AFB07B94-7940-4F62-B830-BC7636ED0B35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2 5" xfId="27873" xr:uid="{CBDA63DB-E618-4245-BF3A-41BE2AE5316E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1 6" xfId="25522" xr:uid="{50EE7D37-1C49-49BB-9D79-15AEFEE609D2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2 5" xfId="25750" xr:uid="{F39A9B83-AAB8-40BC-8B82-C700A6F69B09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3 5" xfId="23399" xr:uid="{2A2C044B-95B4-4FFF-BBB7-087704396C81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58" xfId="22940" xr:uid="{C4509D3B-142A-41B6-B1E1-78D2D4259536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13" xfId="22998" xr:uid="{10F691B9-0D43-4DFA-A026-D8E7777E4BE1}"/>
    <cellStyle name="Millares 3 2 6 2" xfId="188" xr:uid="{8CA55DF0-20B2-469C-B73F-6B7B91DE3A68}"/>
    <cellStyle name="Millares 3 2 6 2 10" xfId="17987" xr:uid="{34A0EAEA-986C-4872-9515-4E5AEA3E8D8C}"/>
    <cellStyle name="Millares 3 2 6 2 11" xfId="23149" xr:uid="{9E006FE9-CCB4-43E9-A17A-CD09C57F3B41}"/>
    <cellStyle name="Millares 3 2 6 2 2" xfId="362" xr:uid="{09459D1E-73CA-4CB4-8540-87A63128F5FC}"/>
    <cellStyle name="Millares 3 2 6 2 2 10" xfId="23379" xr:uid="{AAADE44D-96A7-4167-A259-A162FFA6D5F4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2 5" xfId="27853" xr:uid="{D07ABC7D-0F5B-47D0-B4F2-4148FB13F33C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2 7" xfId="25502" xr:uid="{E25BBE43-7F9B-41FB-8B91-367C62629584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3 6" xfId="27528" xr:uid="{845F4FFC-230A-42A4-BB51-711BB84C42BC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4 6" xfId="25177" xr:uid="{2B5C7D84-099F-434A-ADA7-E24DBEA3BF20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2 5" xfId="27683" xr:uid="{76A9CE0D-E7AA-45AE-B0C6-58447AA18590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3 7" xfId="25332" xr:uid="{442351A3-E60D-49B7-9127-6E7420AFD35E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2 5" xfId="28082" xr:uid="{EB2BA1F7-5E8C-4E08-BD38-25D0BD591935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4 7" xfId="25731" xr:uid="{8079A105-FC3C-4324-B588-4B40986C6C3B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5 6" xfId="27347" xr:uid="{5F89ECE2-5782-44C0-8831-455509294EE9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6 6" xfId="24996" xr:uid="{07B0E776-78F0-4C90-94EE-87BC4A0FE86C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11" xfId="23074" xr:uid="{BC401E4C-369A-4950-9259-4EC4024CBF81}"/>
    <cellStyle name="Millares 3 2 6 3 2" xfId="751" xr:uid="{FEBC23F2-9493-482E-9543-2CA1E575737B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2 6" xfId="27778" xr:uid="{FC13275C-E788-4A56-AE2A-EEE8C57D34AE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3 6" xfId="25427" xr:uid="{0CB5D3A8-55F7-49EA-9146-5FDB4E207267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2 9" xfId="23304" xr:uid="{2ED8B8AC-408F-46E7-BB60-A3288A190D8F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2 5" xfId="28007" xr:uid="{55F697B7-9EA0-4C23-BF8A-741767762502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3 7" xfId="25656" xr:uid="{508E7BB4-BF11-4726-88A6-D2C5F21B3DCD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4 6" xfId="27453" xr:uid="{3A1FA70F-BAD1-41BA-9B70-B33D1A00E0CB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5 6" xfId="25102" xr:uid="{4DFE6A13-1EDE-40C3-8183-309F587DD757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10" xfId="23228" xr:uid="{DA9EE9A2-FB7A-455E-9ED7-6546820EBDCF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2 6" xfId="27759" xr:uid="{CE751BDC-1BBC-481D-A359-D4C36112583E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3 6" xfId="25408" xr:uid="{74C1C2C0-95ED-4269-84F1-C2EB555F7069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2 5" xfId="27607" xr:uid="{E6113966-8CE2-4CA2-8E58-D2B07FB02B60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5 7" xfId="25256" xr:uid="{EB33BC12-163D-44D2-8520-4EE3C526044C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2 5" xfId="27931" xr:uid="{7563B418-92EF-430E-A37E-D1AB9EDEBAFF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6 7" xfId="25580" xr:uid="{C82F865C-68DA-4526-92E9-8838C9E22810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7 6" xfId="25807" xr:uid="{070DDB72-79D2-4091-A0E1-7307D6129B6B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8 6" xfId="23456" xr:uid="{87D017BD-2E1F-4230-823F-5FAB3B8F0EA5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11" xfId="23016" xr:uid="{5B05D008-0BBE-4ADF-AAAC-67257F281D98}"/>
    <cellStyle name="Millares 3 2 7 2" xfId="281" xr:uid="{85B503B5-9CD5-4358-9950-0CC13ACB2C99}"/>
    <cellStyle name="Millares 3 2 7 2 10" xfId="23246" xr:uid="{C1E6FEE0-9EB2-416C-A02D-5327A3F24BDD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2 6" xfId="27776" xr:uid="{ABBA0314-F99D-4D35-9056-8FF43E20495A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3 6" xfId="25425" xr:uid="{B55CCC3D-4F8C-48ED-85F5-24A0DC40485E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2 5" xfId="27625" xr:uid="{A7D667E4-433D-4E3E-B590-B41992C66097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3 7" xfId="25274" xr:uid="{0D3653DA-4D42-46AC-9B9E-1F6ABE282736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2 5" xfId="27949" xr:uid="{21DAE464-4213-407D-9B7A-069C10B6F15D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4 7" xfId="25598" xr:uid="{5FB3A516-6F59-481D-B145-2B2C7ADEC47F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5 6" xfId="25831" xr:uid="{E9A767BA-1FD9-4F66-B518-86E3B11DD207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6 6" xfId="23480" xr:uid="{32B232CC-A890-4062-8FD4-30E6A2E01DA0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10" xfId="23170" xr:uid="{B81538A7-5359-4231-A061-C06AEAAAAEBA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2 5" xfId="27701" xr:uid="{CA37FAB9-BC2C-4EBE-9823-159E4328825D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2 7" xfId="25350" xr:uid="{B1092E29-8C3F-4829-B0C2-CB8085CC1171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3 6" xfId="25855" xr:uid="{CC08CD5F-E8C4-40DC-BA2B-54C437276094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4 6" xfId="23504" xr:uid="{0DBFDAE1-83A7-4AA2-B748-87EBEC741413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2 5" xfId="25879" xr:uid="{EBCD28BD-C8E5-4B32-8768-27F13B41723A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 9 7" xfId="23528" xr:uid="{32280F3D-CABC-4FD1-BD9B-692D71FCAA37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2 5" xfId="26146" xr:uid="{997BBCA9-FE7A-4064-B6B8-01025289705F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0 6" xfId="23795" xr:uid="{65290E93-C97A-4185-88F4-2F8C3758C60B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2 5" xfId="26176" xr:uid="{34B9F613-7D5C-4180-B234-A9D1CB452142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1 6" xfId="23825" xr:uid="{2E387DAD-1980-4F69-872A-DD80235A6BE4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2 5" xfId="26206" xr:uid="{44C281F6-3C92-4CCE-8E46-95F6A14E7367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2 6" xfId="23855" xr:uid="{8069DF4A-09EB-4599-8B9D-60625F4795C1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2 5" xfId="26236" xr:uid="{CF15EAD9-E035-4497-A040-81B95E5E82FC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3 6" xfId="23885" xr:uid="{6788A6F8-E62A-42C0-944E-8E8012C2827B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2 5" xfId="26266" xr:uid="{4F0AD4D2-577E-41D5-A664-E38BE3870AB2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4 6" xfId="23915" xr:uid="{1208B6EC-19EE-422E-A5D4-1E994402B321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2 5" xfId="26296" xr:uid="{E288740C-21DC-49D0-9D24-F9A786DADE81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5 6" xfId="23945" xr:uid="{5054B84D-7FF2-4851-81A0-C792A8916006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2 5" xfId="26326" xr:uid="{9860C793-2F5B-4C3F-9796-72BC337CC651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6 6" xfId="23975" xr:uid="{84EBA7BA-D4C7-474F-81CB-5C88C2C56BA7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2 5" xfId="26356" xr:uid="{AB73A6CE-E06E-4685-B6B6-10CCF30FB7A4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7 6" xfId="24005" xr:uid="{B451ECC0-50B4-41ED-AAEB-2A84C5BADF64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2 5" xfId="26416" xr:uid="{52D8A9EF-F143-4266-83EA-C696456215B6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29 6" xfId="24065" xr:uid="{8A26EB5B-C3D8-4C8E-85FD-A1F3D1F056DC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2 5" xfId="25978" xr:uid="{C3626FB0-9727-46CB-8637-33276AB3B5C3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0 7" xfId="23627" xr:uid="{3030A606-8FA3-4B59-9301-789797ACA2F4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2 5" xfId="26002" xr:uid="{CB3D5AAA-D9C0-444A-AE12-220B62BB113B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1 7" xfId="23651" xr:uid="{3DB0A6AD-DBE9-444C-BD0C-5D0840D84C73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2 5" xfId="26032" xr:uid="{FEE1B06B-21AF-484C-B82F-4A8F136A815B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2 6" xfId="23681" xr:uid="{9941B08D-5D15-47B9-894F-D37464BE9910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2 5" xfId="26062" xr:uid="{5F8E6DB7-D072-47B5-8E7A-5758C067FDE4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3 6" xfId="23711" xr:uid="{34E9E0B5-8334-4027-87F0-9436EBEEEAC3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2 5" xfId="26092" xr:uid="{D71782F0-DD06-4877-8BD5-46C893AEBC3B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4 6" xfId="23741" xr:uid="{1F41830B-5F89-4EC9-B9A3-70C1434D6673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2 5" xfId="26122" xr:uid="{3B07FB4D-ECB5-49E3-B249-8606AC219D25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5 6" xfId="23771" xr:uid="{C5655677-9784-400A-A566-ACA648560F41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2 5" xfId="26152" xr:uid="{0E27A2FE-719A-4978-8A58-FF3C9150B77F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6 6" xfId="23801" xr:uid="{33EB2B4D-B950-4460-B349-AE9B027FA109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2 5" xfId="26182" xr:uid="{037F9B58-6005-4F45-83F0-F5084824144B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7 6" xfId="23831" xr:uid="{4964C19D-FD14-4CD1-B1C0-DCDD7557464F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2 5" xfId="26212" xr:uid="{9DD05BF7-01E4-4315-82EB-F4FFF6DBC353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8 6" xfId="23861" xr:uid="{20D38820-1AE0-459D-8779-036B89076C03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2 5" xfId="26242" xr:uid="{378CCE4F-AB5C-4568-9E28-986CD8F3F3C5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19 6" xfId="23891" xr:uid="{3BAA9CC5-3EEC-4ECE-81AB-F75E05A0F721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2 5" xfId="26014" xr:uid="{A0FA37FD-C82F-4FCF-A515-C50F002EE921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0 6" xfId="23663" xr:uid="{51D84B46-F07E-4D76-96AD-C90C1EFA454D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2 5" xfId="26044" xr:uid="{562A76B5-7BB9-461C-ACCE-8B45ED7E1524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1 6" xfId="23693" xr:uid="{2A4BEA4C-0AF9-4F17-B457-8BA6A1B2DFCD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2 5" xfId="26074" xr:uid="{8AAB8AE2-0B38-4C94-8139-7D7E2E326E5B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2 6" xfId="23723" xr:uid="{680F8EB4-C52C-490A-ABBC-E030125A1020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2 5" xfId="26104" xr:uid="{9F71DB6E-0420-4CCA-8049-AAF469108DAF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3 6" xfId="23753" xr:uid="{924CA333-3888-4F53-812E-234C231872FA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2 5" xfId="26134" xr:uid="{25C2CF92-D7D1-4B1B-8309-F3C7B62352F2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4 6" xfId="23783" xr:uid="{30AFC34B-E4CC-4498-8266-C2F7C4CD69BC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2 5" xfId="26164" xr:uid="{AB0AA5EF-FA09-48FF-93F0-0A440647A0AA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5 6" xfId="23813" xr:uid="{5AD78403-7421-4296-AE74-280405FA1557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2 5" xfId="26194" xr:uid="{ED634093-E05F-4017-AF04-15A5B17ABE58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6 6" xfId="23843" xr:uid="{0728B9FC-AB4E-41D3-A34B-404C67BD825F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2 5" xfId="26224" xr:uid="{93A6A0A2-0F59-4743-9768-400324CDE717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7 6" xfId="23873" xr:uid="{EA7A3349-51C9-44E5-B92C-126788125A2E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2 5" xfId="26254" xr:uid="{EA736799-880F-4133-AEBA-27CE89F442B0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8 6" xfId="23903" xr:uid="{CDCD3A94-6D6D-4B49-A29A-3FC2C3571794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2 5" xfId="26284" xr:uid="{A0B3A6D8-09F7-42C0-99A6-F6EA6B3606DA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19 6" xfId="23933" xr:uid="{9942D717-1375-42CE-895E-108C93E6F9EC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2 5" xfId="27154" xr:uid="{1EEA3946-879C-4A6D-B990-A75ABC1EB62E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0 6" xfId="24803" xr:uid="{912C0B65-24BA-47FA-A857-267DE63BE9F1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2 5" xfId="27214" xr:uid="{D3209E2B-7F20-40E0-8E77-201E669DD4BB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1 6" xfId="24863" xr:uid="{E74BB905-4CA2-41F0-A331-391A3E3117C6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2 5" xfId="27274" xr:uid="{D0791594-CD36-476B-9A7E-F6DF3B36F87E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2 6" xfId="24923" xr:uid="{F565A017-73A9-44BF-8319-743BBDCFE0A9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2 5" xfId="27334" xr:uid="{3755EE94-D884-496D-9E0D-8DBC812A2751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3 6" xfId="24983" xr:uid="{0CC9404B-A405-4928-BDCF-4FE8D6EFE7EA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2 5" xfId="27440" xr:uid="{CFE7487B-3398-4A9A-9F13-01D28EF89915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4 6" xfId="25089" xr:uid="{0A7D9368-2C32-4F59-BFD8-BB86391EFF2F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2 5" xfId="27594" xr:uid="{CF4CD256-5CAD-411E-ADC5-3CA13110FF6F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5 6" xfId="25243" xr:uid="{33812D43-2534-4FCB-860C-49BE9A6C36E4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2 5" xfId="27918" xr:uid="{3F99FA1C-ABC0-49B8-AB88-69B690B0732F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6 6" xfId="25567" xr:uid="{80923727-2A18-4423-A42E-1EBA75E73E60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7 5" xfId="25822" xr:uid="{CE8257F7-60B3-4A8F-8AA7-D51430315D6B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8 5" xfId="23471" xr:uid="{8EA04333-8E00-416D-AC9B-964F3C1ED40A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11" xfId="23136" xr:uid="{C57348E2-258D-4FF6-B30B-C9205CFB8B63}"/>
    <cellStyle name="Millares 3 3 2 2 2 2" xfId="349" xr:uid="{A46B953E-2ECD-48DD-9A19-C16BF7BF581F}"/>
    <cellStyle name="Millares 3 3 2 2 2 2 10" xfId="23366" xr:uid="{B7F52A17-8CB2-4952-A0FB-78B1BE5B191D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2 5" xfId="27840" xr:uid="{BAA91D2C-2C00-40C3-AD5E-87960037F3D6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2 7" xfId="25489" xr:uid="{AB1EBB53-8614-4153-AFBC-0EA073787042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3 6" xfId="27515" xr:uid="{93D12964-FA19-4AC4-B25C-B2915A7954BD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4 6" xfId="25164" xr:uid="{030F8EB2-C8E1-4873-82C0-9A3B3C959D66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2 5" xfId="27670" xr:uid="{FA5E8F03-CF9E-4922-8C0C-9F7F6CEAC0BC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3 7" xfId="25319" xr:uid="{52FEB882-974D-42F1-BF5B-C25E72DB13D8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2 5" xfId="28069" xr:uid="{4DA21A91-3E4A-43E9-BC85-5B28418E1201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4 7" xfId="25718" xr:uid="{698D4EB5-2866-4677-A9EF-3D85E428CCAF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5 6" xfId="26674" xr:uid="{8DE6B58E-E7B6-455B-AE8C-9BD97362175F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6 6" xfId="24323" xr:uid="{DFA0B84B-5987-4960-A108-06A74C2EC327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23" xfId="22985" xr:uid="{DBD1D8D1-EEB5-4CF3-BB7F-14053997B457}"/>
    <cellStyle name="Millares 3 3 2 2 3" xfId="251" xr:uid="{2325D466-8D37-4E6E-9E34-036BA4B2831D}"/>
    <cellStyle name="Millares 3 3 2 2 3 10" xfId="17899" xr:uid="{353306A3-1013-477E-904B-A97751AAD6D2}"/>
    <cellStyle name="Millares 3 3 2 2 3 11" xfId="23061" xr:uid="{773249F4-C9FE-4F4C-8955-766D79349EA4}"/>
    <cellStyle name="Millares 3 3 2 2 3 2" xfId="738" xr:uid="{FE805C08-D5C9-41B0-AC86-8FB6EF14FF9A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2 6" xfId="27746" xr:uid="{03E2E288-FB7E-4408-9096-1211A9057D98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3 6" xfId="25395" xr:uid="{DBAD78AC-DCD2-4D73-A613-DD02363A487E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2 9" xfId="23291" xr:uid="{D9F12E05-3A38-4EF5-A70C-78B9ECEFD97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2 5" xfId="27994" xr:uid="{CD789B37-ABFD-450C-A042-214F722CAD62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3 7" xfId="25643" xr:uid="{56973D0C-F90C-4942-AE4B-AB756D827E1D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4 6" xfId="26734" xr:uid="{BC857EBD-C040-4CA8-9BD4-EB9DD508EDDE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5 6" xfId="24383" xr:uid="{EDE26AE0-75AB-49BC-8EEB-AE5CBB7A640D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2 6" xfId="26794" xr:uid="{258379F7-1CDA-4609-B7B7-1888F7ED642E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3 6" xfId="24443" xr:uid="{A0FA9AED-D2EA-42EA-98B1-0EF2935A1AA5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4 9" xfId="23215" xr:uid="{C0E71F62-EF3A-4EF3-BB93-0AF4162BB9E2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2 5" xfId="26854" xr:uid="{724F821B-8107-4343-BB2E-9E665132BC70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5 7" xfId="24503" xr:uid="{10D20E06-205D-4C95-B358-46A6B38FF585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2 5" xfId="26914" xr:uid="{90C86950-E74C-4115-AC6D-43E0E497FE31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6 7" xfId="24563" xr:uid="{1D4652DB-CFD2-44A4-9FC9-38CF40ED4DD9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2 5" xfId="26974" xr:uid="{70DA1D1F-8E42-42BA-817E-A677D514970D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7 7" xfId="24623" xr:uid="{A8BFFBCE-F0BA-4581-BFC2-3894CA667833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2 5" xfId="27034" xr:uid="{39306A37-72BE-40E7-933B-2C9A6226FF95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8 7" xfId="24683" xr:uid="{D9B04B39-5F95-484E-B313-153C9C57223B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2 5" xfId="27094" xr:uid="{682041AB-F055-4F8D-87B5-C940F7FD7CFC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 9 6" xfId="24743" xr:uid="{DA5E2B81-20A0-4B4C-8D93-2A6DAD11F2C5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2 5" xfId="26314" xr:uid="{1B351CEE-9C35-4DF1-9B83-1C52D080A2B1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0 6" xfId="23963" xr:uid="{8AF98553-CCDA-4115-86DA-395580D1D720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2 5" xfId="26344" xr:uid="{200C3644-4F1B-4CB0-AD41-32D1503CBFF0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1 6" xfId="23993" xr:uid="{FBC45E69-32D0-421E-AB94-3CA7C87C7FAB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2 5" xfId="26374" xr:uid="{603560F0-6D8F-4B11-A2AD-E690D69381F6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2 6" xfId="24023" xr:uid="{B10294E8-5036-4696-98AE-7445BD4603CE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2 5" xfId="26397" xr:uid="{C70DE118-7A4C-4635-90FD-BED507968D4A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3 6" xfId="24046" xr:uid="{C2CF8928-EAF7-4F13-B57F-8E60F8069C46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2 5" xfId="26434" xr:uid="{ACD30B33-7391-4EDD-9C33-0121BEE0C2A0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4 6" xfId="24083" xr:uid="{F6D263EE-C59C-4BC6-8D87-9CD39D43AFE3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2 5" xfId="26464" xr:uid="{7144D6F1-D0FD-4EF3-9F56-BC5C9686163B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5 6" xfId="24113" xr:uid="{3B03C844-2AA5-4C24-B4E2-E6127B043540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2 5" xfId="26494" xr:uid="{DC1B8365-958E-4028-B07D-4FF7A9F251B1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6 6" xfId="24143" xr:uid="{12B92475-1587-40A0-BD8A-DBE3327A6FC9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2 5" xfId="26524" xr:uid="{43E71F30-13BB-43FB-8CE3-1A374EFA6E7B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7 6" xfId="24173" xr:uid="{D687CCA7-6783-485B-9BAE-344B2192AAC4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2 5" xfId="26554" xr:uid="{80E30A5B-45DD-4268-AD82-ED4939C96C0C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8 6" xfId="24203" xr:uid="{54E428FF-8FEE-49EB-B4DB-5944096C3359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2 5" xfId="26584" xr:uid="{AC44CCD3-74FC-457C-A1EF-C0528077F7BD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29 6" xfId="24233" xr:uid="{D8E362FC-2961-4192-B7B8-D26A234A66C9}"/>
    <cellStyle name="Millares 3 3 2 3" xfId="145" xr:uid="{6C1FB1BE-F5F3-4E81-9362-67039694B598}"/>
    <cellStyle name="Millares 3 3 2 3 10" xfId="17944" xr:uid="{F8E4E8CF-1304-4A26-8F01-C1DBA3AC01B9}"/>
    <cellStyle name="Millares 3 3 2 3 11" xfId="23106" xr:uid="{9BBC5169-EF7D-4A4A-BF8C-396DB92240D5}"/>
    <cellStyle name="Millares 3 3 2 3 2" xfId="318" xr:uid="{06AA5104-8EC5-4F87-A025-5C2FC33A7A02}"/>
    <cellStyle name="Millares 3 3 2 3 2 10" xfId="23336" xr:uid="{C38A98E2-4A4E-4274-B146-73C904D81793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2 5" xfId="27810" xr:uid="{C3676262-E35B-4CA6-938B-3108766C0B62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2 7" xfId="25459" xr:uid="{0F29CF5E-56A7-4E72-99D6-A47D4B36DF21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3 6" xfId="27485" xr:uid="{FB111A47-94B2-41AB-9C60-431B35C84F31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4 6" xfId="25134" xr:uid="{6A667715-19C4-4A8A-AC10-52455A9D6A3E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2 5" xfId="27640" xr:uid="{C05C3F01-E080-4345-B8AB-94787CF79480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3 7" xfId="25289" xr:uid="{B5E94ACC-FEE7-41AA-8B85-FF4E5604ED0D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2 5" xfId="28039" xr:uid="{80CE99EE-EEDD-48C6-93A7-D55521DA53EF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4 7" xfId="25688" xr:uid="{A56FBCE9-B03B-4CF3-A598-35CAFBE7450B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5 6" xfId="25846" xr:uid="{EEF74649-4719-474C-990A-691B6A072A06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6 6" xfId="23495" xr:uid="{CB87855C-070D-4379-86D1-C401DCA1D899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2 5" xfId="26614" xr:uid="{60CED3A5-A696-4C1A-9279-AAEAF27A794C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0 6" xfId="24263" xr:uid="{62DBB5BF-700F-4925-AAA6-DB8A381BC301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2 5" xfId="26644" xr:uid="{551B8DD9-6020-436D-B34D-24C03A10ED71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1 6" xfId="24293" xr:uid="{A6057384-C8F9-48AE-98F8-01AEEE4E1D1A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2 5" xfId="26704" xr:uid="{B14704B9-1069-4C28-87C3-98859B761755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2 6" xfId="24353" xr:uid="{E2BD01C7-A39A-4AF1-8957-F8133AE4515D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2 5" xfId="26764" xr:uid="{D82C1674-232E-4F25-B538-822E0775C596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3 6" xfId="24413" xr:uid="{1C016A48-7BCA-477B-8C1A-2C707686F8D8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2 5" xfId="26824" xr:uid="{AC70BB7C-50FD-4022-A6A6-A8EEFBE661FB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4 6" xfId="24473" xr:uid="{0D359C0F-1931-46A9-8307-DB256433F1B4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2 5" xfId="26884" xr:uid="{44A67036-4DFF-41F6-975D-CD16C97D975B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5 6" xfId="24533" xr:uid="{E9BCD37F-A7C4-4118-A8EA-6AAC3063755B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2 5" xfId="26944" xr:uid="{B570884A-5C53-4BFB-B64D-36C23DEEE558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6 6" xfId="24593" xr:uid="{3B6418FC-1CF3-48B3-9731-9D869568823A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2 5" xfId="27004" xr:uid="{7BBC4431-A93D-4C5E-B101-B4C4689A5A77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7 6" xfId="24653" xr:uid="{D2849D5D-AE55-4941-816A-816F3A3EE312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2 5" xfId="27064" xr:uid="{43004DAE-D919-491C-9850-D7F15AAEE863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8 6" xfId="24713" xr:uid="{0D52C11E-59DC-4595-8A53-DDF5221CFC25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2 5" xfId="27124" xr:uid="{7A937322-DE7A-4F43-BD64-DB78D0198FEB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39 6" xfId="24773" xr:uid="{C50E4AD4-EAD6-49D2-93F9-236E56F06158}"/>
    <cellStyle name="Millares 3 3 2 4" xfId="221" xr:uid="{60449B52-DAE3-4F4F-A2F2-7C382ABD9943}"/>
    <cellStyle name="Millares 3 3 2 4 10" xfId="17869" xr:uid="{BE1D6B29-963C-4897-B9B1-C80038DD49D6}"/>
    <cellStyle name="Millares 3 3 2 4 11" xfId="23031" xr:uid="{B74B93D1-6F03-4E5F-89C5-DBA1E83F1419}"/>
    <cellStyle name="Millares 3 3 2 4 2" xfId="708" xr:uid="{4F900004-3D6E-4F68-A0CA-F56B636FF145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2 6" xfId="27716" xr:uid="{7ED91C95-E00A-4A5B-965C-9C9528696CA9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3 6" xfId="25365" xr:uid="{083ED6E6-2D05-454F-B470-8598D0037B3D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2 9" xfId="23261" xr:uid="{CB355E03-E87C-4408-A3AB-01E221847BF5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2 5" xfId="27964" xr:uid="{EEADB514-0005-4474-9024-0106ADADB87C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3 7" xfId="25613" xr:uid="{773485B2-47F0-46EE-A1DC-6C84DBE59C5D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4 6" xfId="25870" xr:uid="{46074E2A-08EE-49A0-AFB4-9792CC072047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5 6" xfId="23519" xr:uid="{8FF3E6D7-1255-4D4F-9B45-4FC4E314BC6F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2 5" xfId="27184" xr:uid="{17C5B532-A914-4B75-A69A-210717D8A6C8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0 6" xfId="24833" xr:uid="{46BE7BC0-7ACC-455A-981E-530720B861BE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2 5" xfId="27244" xr:uid="{1E132F57-ECA7-422B-A53A-5CC481C95429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1 6" xfId="24893" xr:uid="{85AE382F-7BB0-4A23-8270-D2C5CB6B134F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2 5" xfId="27304" xr:uid="{331E0B5F-2F0B-415C-AAA5-AA1E1E6B2807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2 6" xfId="24953" xr:uid="{5AEE0620-429B-4767-A99F-DB490F8F6BA4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2 5" xfId="27380" xr:uid="{6A09FEB9-6BE1-4CA8-8C9C-30ED2A96EBC6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3 6" xfId="25029" xr:uid="{47DDFF30-DADD-4158-B7A1-BE47A9D298E0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2 5" xfId="27410" xr:uid="{59352721-854D-4594-9423-7983DBF6A707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4 6" xfId="25059" xr:uid="{8794B6E1-2ADC-4B25-BBCE-E86A6CF3BE1F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2 5" xfId="27564" xr:uid="{F9AAC0AC-9C99-4AE9-83E0-12517C596A80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5 6" xfId="25213" xr:uid="{3CA6DB7F-B1C4-44DD-8B48-5C48BD9E536C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2 5" xfId="27888" xr:uid="{6D6FB632-D217-4D21-A7C0-6D16817E5E6B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6 6" xfId="25537" xr:uid="{2771882A-36AC-441E-8B89-2A6FD3028E34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7 5" xfId="25798" xr:uid="{BEE74366-E52C-4EE6-99A0-F30C35F7E965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8 5" xfId="23447" xr:uid="{4A6E7C53-C29E-44D4-9B24-B4F43CA3BAA9}"/>
    <cellStyle name="Millares 3 3 2 49" xfId="2246" xr:uid="{EE162802-E5E9-495F-BFD5-B443212D6EFD}"/>
    <cellStyle name="Millares 3 3 2 5" xfId="632" xr:uid="{54B8A555-937A-445F-9E31-024F8D577F34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2 6" xfId="25894" xr:uid="{D9D1B562-EA9D-436F-A1A4-25FA130F6E79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3 6" xfId="23543" xr:uid="{DD01B01F-51E2-4F7C-9C6E-184412AECCF5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 9" xfId="23185" xr:uid="{B6B8419A-5114-4729-A36B-7F0C8C199C2A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53" xfId="22955" xr:uid="{6D75C028-12DB-41CF-AA9D-74F03CE5D4ED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2 5" xfId="25918" xr:uid="{711D80AC-C98E-4253-BAA3-3CBEEC907458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6 7" xfId="23567" xr:uid="{5FFB5315-06F9-4378-9B07-F73D99E86B29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2 5" xfId="25942" xr:uid="{F8920DB7-F5A9-47E8-A5D9-F9F9B3B8C2D1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7 7" xfId="23591" xr:uid="{7460CBB6-8D1E-4ADC-A682-ECCDA9FE0CD8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2 5" xfId="25966" xr:uid="{E8D23DB1-E509-449C-8617-FA28A4F00730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8 7" xfId="23615" xr:uid="{168F8351-6571-4959-9C88-CB1C253A027C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2 5" xfId="25990" xr:uid="{4D060528-0E17-4FAF-992C-4DAAF631C54F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 9 7" xfId="23639" xr:uid="{CF3E9ADE-37BE-4D7E-A97A-EC3F7C169BB0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2 5" xfId="26272" xr:uid="{2CB509EE-1119-45BF-9BF3-0F8B732B5403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0 6" xfId="23921" xr:uid="{6500C22F-1BFE-4643-AB5E-6D845157A49D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2 5" xfId="26302" xr:uid="{D7A6189E-4FF3-45A7-863C-1936A8F6B4E6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1 6" xfId="23951" xr:uid="{5E672A7B-F7CF-4A53-A215-F3AE69EF6972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2 5" xfId="26332" xr:uid="{03C7BE1D-0C03-4B71-B94D-F850E84EA96C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2 6" xfId="23981" xr:uid="{1823C792-2BAA-4CF7-93F8-FC67D6F8D38B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2 5" xfId="26362" xr:uid="{B18E574E-B38F-42CE-A0E3-D1E13D30840A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3 6" xfId="24011" xr:uid="{9A8ECD46-BBF5-4B76-9873-38F15523C9C7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2 5" xfId="26422" xr:uid="{CF066C80-E38C-4887-98D2-F9D25FC79CBD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5 6" xfId="24071" xr:uid="{27DAE2B9-C8E9-4C26-8F98-C34209847A3A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2 5" xfId="26452" xr:uid="{598436AC-1694-495D-A4F4-BD5252F77666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6 6" xfId="24101" xr:uid="{8A9FC666-BF49-44DD-A6B9-67D9655802D7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2 5" xfId="26482" xr:uid="{77826A30-3150-4B49-A7F8-8D1380B9FA46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7 6" xfId="24131" xr:uid="{60E74B78-783E-4B39-B86F-AD3181E8764B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2 5" xfId="26512" xr:uid="{08DEDA4C-321F-46D1-92B6-0794ECFE805C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8 6" xfId="24161" xr:uid="{C0C03D43-A775-4AC7-864A-DA2E42CC55A7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2 5" xfId="26542" xr:uid="{8A6A1E3B-D6EB-4BAF-8E70-56C6736EB09A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29 6" xfId="24191" xr:uid="{4FFDEFFB-1DC6-45E3-B452-86721DC8DE69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2 5" xfId="27142" xr:uid="{2C509CF5-7DF6-4D61-AAC3-0D8BB8971F73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0 6" xfId="24791" xr:uid="{E5FB357B-2D20-4267-A3D9-125B10F4BF91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2 5" xfId="27202" xr:uid="{C0BA389D-2B90-4CED-9B4C-2EE0B0827692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1 6" xfId="24851" xr:uid="{13EE2972-B2A2-4E99-AC8A-C09429D42066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2 5" xfId="27262" xr:uid="{01175F6A-B1D8-4591-9836-1D2D39A9AF15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2 6" xfId="24911" xr:uid="{F0E92092-621B-41F3-AF22-73ED7A1752E8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2 5" xfId="27322" xr:uid="{86CC07D1-3F94-4628-AF53-C635CD10E8EC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3 6" xfId="24971" xr:uid="{4F6EE48A-8955-48F5-9D12-D56CD921B786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2 5" xfId="27428" xr:uid="{BCFD5E97-46AE-43B6-A469-FC9EDFDAA7CC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4 6" xfId="25077" xr:uid="{653BB0F8-B08B-42C0-856A-FB57F0EFBBE8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2 5" xfId="27582" xr:uid="{A4C74F30-FDBC-4DAC-8DE9-115F71AA7A23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5 6" xfId="25231" xr:uid="{DA127D46-21FC-4D71-BE50-53A12B8A2221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2 5" xfId="27906" xr:uid="{6D2D823C-BD7A-47EB-A329-F596887C3CF9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6 6" xfId="25555" xr:uid="{26697FDD-F95E-405A-AE01-6DA4B5F3986C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7 5" xfId="25810" xr:uid="{89C5B629-6A79-4E04-B37B-549FFEE99381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8 5" xfId="23459" xr:uid="{F5B3BF44-7CE5-4ECB-A861-BBB4D2170C4A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11" xfId="23124" xr:uid="{9AE6CF00-3BDB-475E-9FFC-A94949168C8D}"/>
    <cellStyle name="Millares 3 3 3 2 2" xfId="337" xr:uid="{B64BB5B6-55AD-4BE5-A14F-D200481EF530}"/>
    <cellStyle name="Millares 3 3 3 2 2 10" xfId="23354" xr:uid="{380BA94B-CA62-4CDF-A426-F6A65C54F142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2 5" xfId="27828" xr:uid="{F6E73571-FE9C-45B5-BCD3-4D621A057844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2 7" xfId="25477" xr:uid="{E627E404-0ECD-42DC-9ABB-A76188831D6D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3 6" xfId="27503" xr:uid="{C224306D-42BE-4DC7-BA40-BC7EFF71705E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4 6" xfId="25152" xr:uid="{5AA1F7E1-6AD1-4361-A9F0-FF0C61F9E5DC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2 5" xfId="27658" xr:uid="{5FD06A21-CA68-48C2-A8B0-BBF665547881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3 7" xfId="25307" xr:uid="{B28DD220-B2CD-4DFD-88D0-4C576AF59141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2 5" xfId="28057" xr:uid="{3995361F-688F-4A9E-A5AB-BD99D49393D5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4 7" xfId="25706" xr:uid="{CCF9730B-BAD8-4F62-AF58-65161EDCB953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5 6" xfId="26662" xr:uid="{F89E2C92-E5AF-498B-972D-0185A744DF14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6 6" xfId="24311" xr:uid="{BB72FB3C-28AD-44D6-BB33-04646E867C7C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23" xfId="22973" xr:uid="{FE3FCBD4-35B8-4352-8E76-CA9FB54353C5}"/>
    <cellStyle name="Millares 3 3 3 3" xfId="239" xr:uid="{C06A6CB0-54E2-4D6A-9A07-6C86765CA779}"/>
    <cellStyle name="Millares 3 3 3 3 10" xfId="17887" xr:uid="{A557A4EB-35E9-4302-AF21-3ED3BC737C93}"/>
    <cellStyle name="Millares 3 3 3 3 11" xfId="23049" xr:uid="{25FC784F-2786-4624-AB59-61614508591E}"/>
    <cellStyle name="Millares 3 3 3 3 2" xfId="726" xr:uid="{B4324F53-1B59-4B5A-8C4F-598D69B28B69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2 6" xfId="27734" xr:uid="{7B61FF1D-95D3-482F-BCA4-CFC94ABF1B3F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3 6" xfId="25383" xr:uid="{CE84111A-458A-46BA-955E-FDE5E611B68A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2 9" xfId="23279" xr:uid="{50DA70F0-BF74-4F05-981F-2C40EA434F05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2 5" xfId="27982" xr:uid="{0140F39B-5340-47FC-B00E-C8E2609CF59F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3 7" xfId="25631" xr:uid="{D950728E-00DA-481C-897C-8EA27F1487F9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4 6" xfId="26722" xr:uid="{33D927E1-7E14-4C76-9458-83DF13D5A1F2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5 6" xfId="24371" xr:uid="{052DBBDA-FF33-4507-823C-7166A10817EB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2 6" xfId="26782" xr:uid="{91E2BB95-CE02-4D5F-AF8F-B8E549084AF7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3 6" xfId="24431" xr:uid="{AF077734-E839-4DDF-968F-68A403A5F010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4 9" xfId="23203" xr:uid="{14C67D50-8DE6-4771-AB78-FDECB0A7BF3A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2 5" xfId="26842" xr:uid="{A5469BEA-0551-4EE5-985C-1E008C179741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5 7" xfId="24491" xr:uid="{3ABCB3E5-60D4-4C6C-AA2A-6CFF8CAE5779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2 5" xfId="26902" xr:uid="{57A8DEC8-25FC-48F6-BA52-E41CC23E8CA4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6 7" xfId="24551" xr:uid="{23599FC3-C063-4BEC-98F3-E4462974143A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2 5" xfId="26962" xr:uid="{1AB66A69-236E-467A-A879-3B887E4C533D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7 7" xfId="24611" xr:uid="{1C3E9949-45B6-45BD-994F-1E8EADB4C312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2 5" xfId="27022" xr:uid="{C39FAACF-2900-4EFD-8520-611DD440A601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8 7" xfId="24671" xr:uid="{4A3A682B-6E32-41B8-9675-24884CD7CEFC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2 5" xfId="27082" xr:uid="{9F01366C-58BD-4CE2-A0F8-4077ED773541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 9 6" xfId="24731" xr:uid="{1AB3B529-BAE4-4A5D-ACBB-702F8C840F83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2 5" xfId="26572" xr:uid="{E949C7E5-9E50-44D3-A1A9-D190731A81A1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0 6" xfId="24221" xr:uid="{B6DF9578-D727-4034-892B-C78A2F6A55C9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2 5" xfId="26602" xr:uid="{FB5ECC83-BF38-40CA-A093-106B10164980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1 6" xfId="24251" xr:uid="{BEF718FA-6CD9-4816-BE63-CB9CA46CE207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2 5" xfId="26632" xr:uid="{1CB3090A-3C71-4DF9-891D-D601E898A1A4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2 6" xfId="24281" xr:uid="{9A0A9957-01B8-49D4-9472-4EBCEC5D72CB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2 5" xfId="26692" xr:uid="{229F9871-55A7-4A0E-84AD-5DB9FB250BA0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3 6" xfId="24341" xr:uid="{DEA930DD-1C6A-41FD-87E2-30A2BD56C623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2 5" xfId="26752" xr:uid="{6D5995F1-D380-4D75-BAD0-D4F87D771488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4 6" xfId="24401" xr:uid="{2AF2227A-3102-4E54-BD2D-451C8E7B3E00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2 5" xfId="26812" xr:uid="{DDCDC512-BDC3-4621-8DC8-0DCA47129ABB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5 6" xfId="24461" xr:uid="{57242498-1B60-43D4-8114-1679DCF0AD1D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2 5" xfId="26872" xr:uid="{8DB97A5C-6A51-45C8-9322-CFF9188AF34E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6 6" xfId="24521" xr:uid="{A99C5F4F-2B21-4392-AF63-CD46DA2FB4B3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2 5" xfId="26932" xr:uid="{D6ABF9EA-0D11-4439-81A5-EA6BAEA9CA78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7 6" xfId="24581" xr:uid="{11AF11F2-C7ED-4A08-9FD8-5B42DB69EC7F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2 5" xfId="26992" xr:uid="{B078A7E7-E684-41CC-B29E-565B1B3B273C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8 6" xfId="24641" xr:uid="{49F18032-1D64-4A2D-9114-3A48612B00DC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2 5" xfId="27052" xr:uid="{8F07FA77-A263-4441-AB2F-A48559C3F896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39 6" xfId="24701" xr:uid="{F1EB9F3F-F49E-40A3-BD55-4A3B3AE361BA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13" xfId="23007" xr:uid="{02A547C0-C7B5-432D-B832-8FB77D300C63}"/>
    <cellStyle name="Millares 3 3 4 2" xfId="197" xr:uid="{4818E98B-A710-4659-9760-B4B6FD177971}"/>
    <cellStyle name="Millares 3 3 4 2 10" xfId="17995" xr:uid="{BE2EE6F8-97D1-4B65-9CBC-9595584B8D20}"/>
    <cellStyle name="Millares 3 3 4 2 11" xfId="23157" xr:uid="{B4B8B8E4-5F09-45B9-AD0A-EB0E71BC1F45}"/>
    <cellStyle name="Millares 3 3 4 2 2" xfId="371" xr:uid="{7045F4E0-5A54-4C60-B22C-2DA95941385A}"/>
    <cellStyle name="Millares 3 3 4 2 2 10" xfId="23387" xr:uid="{1762FB4A-A297-4F11-8EEA-71EE305CB310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2 5" xfId="27861" xr:uid="{7B2CAB04-BF09-451C-84DE-FFD00EEF12C4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2 7" xfId="25510" xr:uid="{2235FD67-1CBF-46D3-802C-72BF6E028004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3 6" xfId="27536" xr:uid="{D4D176D8-575C-4D8D-9CC4-09D94BF8694B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4 6" xfId="25185" xr:uid="{AD4EC335-1AB0-4D93-B2A7-00371A66DED1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2 5" xfId="27692" xr:uid="{32496B10-8217-429F-9F0F-F5121EE0DA07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3 7" xfId="25341" xr:uid="{4FD8131E-0B22-4BBE-9F89-D2576211D331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2 5" xfId="28090" xr:uid="{7CA9AD91-E648-4FF6-A3A1-BF22B1683621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4 7" xfId="25739" xr:uid="{74F93412-86E9-4D10-9355-E0E0DECC086C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5 6" xfId="27356" xr:uid="{8CF6DB32-28E2-4768-B123-D0F1B1FD775E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6 6" xfId="25005" xr:uid="{FB802B5F-EEA8-48B5-9009-120618DF5E45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11" xfId="23083" xr:uid="{5A4AD42C-62DE-4C5C-94C5-33F7A9BD007B}"/>
    <cellStyle name="Millares 3 3 4 3 2" xfId="760" xr:uid="{7E762EAB-8352-4E6F-AD4B-DCFCB37F22D3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2 6" xfId="27787" xr:uid="{C5CBAD81-FB7F-4B30-A562-A3D20C11B91C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3 6" xfId="25436" xr:uid="{5A5CEDA1-EF38-41D3-864B-C3A710C70D23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2 9" xfId="23313" xr:uid="{7BC809A4-B4B2-40AA-817C-708109CF7A0E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2 5" xfId="28016" xr:uid="{368FA134-782D-49DB-9492-D14EB62C0042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3 7" xfId="25665" xr:uid="{905BEFD6-32B4-495F-8714-27522A703EAC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4 6" xfId="27462" xr:uid="{B12DF12D-1121-46E1-BD03-43EDDA1B8AC2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5 6" xfId="25111" xr:uid="{564961D9-D967-490C-A726-F734C9C6106D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10" xfId="23237" xr:uid="{ADEE7032-DB1D-4411-A874-610E6356ADF1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2 6" xfId="27768" xr:uid="{205FAEBF-63E6-4E7D-9728-5EC41D8394C9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3 6" xfId="25417" xr:uid="{54D84007-9ADB-4513-985D-9A96F6071D23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2 5" xfId="27616" xr:uid="{0CB46F25-8AD3-402D-B1BE-B4E1C3EB82F1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5 7" xfId="25265" xr:uid="{EF0B1010-F5D0-4803-84D9-7C137B809575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2 5" xfId="27940" xr:uid="{40FBE63B-6017-4E21-B47D-A526ECCBC380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6 7" xfId="25589" xr:uid="{DA332500-1079-4E0B-A170-830FCAE54082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7 6" xfId="25834" xr:uid="{66311E06-1C95-4A20-819D-814A5C9818DF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8 6" xfId="23483" xr:uid="{DD0C2DA8-A65A-45CB-9D5E-10BBAA1D610E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2 5" xfId="27112" xr:uid="{3983AB73-E2AF-48BF-BC28-300923E0B9C4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0 6" xfId="24761" xr:uid="{ACECA3DB-DC9F-4437-8B06-2339EB25FDCD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2 5" xfId="27172" xr:uid="{CB2379EA-C82A-488F-9BA2-E112653ED7DC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1 6" xfId="24821" xr:uid="{EBA578EE-3B69-4283-8C46-C5D255629B1B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2 5" xfId="27232" xr:uid="{8935F8C1-634F-4E57-92A2-F68874ADD246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2 6" xfId="24881" xr:uid="{70126FF4-2693-4E08-B6D4-7CDBBDFD7B76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2 5" xfId="27292" xr:uid="{4CE812D9-76D6-4E2E-A0A5-1879CD869D33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3 6" xfId="24941" xr:uid="{FAC7ED38-597B-440B-A0C6-EE8B275719DC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2 5" xfId="25774" xr:uid="{A970A0AF-5A21-428A-9240-507559CD1BF2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4 6" xfId="23423" xr:uid="{9AD212F3-F0A3-46DC-81E2-3D0A4E88FE4C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2 5" xfId="27368" xr:uid="{4A9AD3E7-8598-49D4-81CF-98EFE045E2C2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5 6" xfId="25017" xr:uid="{491B2A72-24B6-4AD1-B3B6-FD19DB7B44BA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2 5" xfId="27398" xr:uid="{CDC3A3F2-72EA-4542-A6B5-6588E2E36A33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6 6" xfId="25047" xr:uid="{37DFAC9B-E47F-4252-AF40-3EF0CD92215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2 5" xfId="27552" xr:uid="{02834917-15C3-473E-A32B-8C9990F66C86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7 6" xfId="25201" xr:uid="{65C5BAD0-05A0-4105-98A7-CEB7C23F43F4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2 5" xfId="27876" xr:uid="{49944EE4-524B-4A97-A474-DB9662916B31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8 6" xfId="25525" xr:uid="{C6EA872A-808B-4CCB-99E3-D14DEC0F0CFB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49 5" xfId="25759" xr:uid="{F201B355-EFBF-4152-8E5A-A9CBEAD0717B}"/>
    <cellStyle name="Millares 3 3 5" xfId="133" xr:uid="{BC77327A-6B77-4339-A848-B72C20094276}"/>
    <cellStyle name="Millares 3 3 5 10" xfId="17930" xr:uid="{DC1780AB-F7D7-4C9A-A75E-915FB230A892}"/>
    <cellStyle name="Millares 3 3 5 11" xfId="23092" xr:uid="{BC211BC3-3BD7-459F-A5A6-2AAB17F4AEEA}"/>
    <cellStyle name="Millares 3 3 5 2" xfId="302" xr:uid="{87C195E1-5276-40AD-879F-6C60B5F50123}"/>
    <cellStyle name="Millares 3 3 5 2 10" xfId="23322" xr:uid="{C9EDB273-AC9F-4927-9FF8-0FF09BD0D348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2 5" xfId="27796" xr:uid="{BA8D888A-B4F6-4FEC-837D-BD340C98B3CC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2 7" xfId="25445" xr:uid="{DD3CAB11-A5CD-429D-B4DC-6FF2397FF539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3 6" xfId="27471" xr:uid="{5A39FC93-C518-43C6-B45D-97E5087FBB15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4 6" xfId="25120" xr:uid="{EA9E7BBA-9B3E-462A-8923-637387B64004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2 5" xfId="27628" xr:uid="{FD9BF485-4F72-4717-88A7-D5574D4373A6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3 7" xfId="25277" xr:uid="{2E8CC0FF-1F73-480A-A8AC-915A5527DC7F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2 5" xfId="28025" xr:uid="{D55DAA01-0749-468A-B0E3-A4A7C48CE11A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4 7" xfId="25674" xr:uid="{7AA9C5E6-3C98-48B2-81CC-CD759D8A6775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5 6" xfId="25858" xr:uid="{C7A98BC0-FF65-42C9-87F2-EE5523252093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6 6" xfId="23507" xr:uid="{4B6AC5B6-76C8-4371-9E1C-FDF1FA9D9EF9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0 5" xfId="23408" xr:uid="{BAE400F9-2677-4C68-B807-8B1BAF901ECB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55" xfId="22943" xr:uid="{0F50CCC6-95C1-4A0C-B7AA-49A50D921DDC}"/>
    <cellStyle name="Millares 3 3 6" xfId="209" xr:uid="{029F5A97-30D3-4EF5-817A-84C305726D9D}"/>
    <cellStyle name="Millares 3 3 6 10" xfId="17857" xr:uid="{611EFE23-5B23-43F8-A623-48DC4FB25412}"/>
    <cellStyle name="Millares 3 3 6 11" xfId="23019" xr:uid="{F09FDB76-AE98-4317-B4BF-AE4302A459C7}"/>
    <cellStyle name="Millares 3 3 6 2" xfId="696" xr:uid="{39FA731C-D92D-40F9-8583-AB60EDB2AB81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2 6" xfId="27704" xr:uid="{0FDA8C30-A6C3-4737-8358-1215FF365B82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3 6" xfId="25353" xr:uid="{BA964D1B-507D-4231-A342-9F34C69B5C08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2 9" xfId="23249" xr:uid="{BD2DF43B-9252-48BB-8718-1E5CAD1EFE3E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2 5" xfId="27952" xr:uid="{65B7F36E-317C-4E16-9D3F-820B5FD06932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3 7" xfId="25601" xr:uid="{5C1BC3C1-8F28-4160-BF36-82F84A8A946B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4 6" xfId="25882" xr:uid="{98702D04-E17F-4480-A0B5-73CF7F6EF9A9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5 6" xfId="23531" xr:uid="{2B829F94-9BF9-4C18-AB27-50428B44FDA3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2 6" xfId="25906" xr:uid="{DF608282-900A-400E-B921-5F3371483EE2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3 6" xfId="23555" xr:uid="{FBD07B0C-6F14-453C-9D83-4D4D66A02DEB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7 9" xfId="23173" xr:uid="{2657DC77-F6E4-4FE9-B5AF-3EF746511B40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2 5" xfId="25930" xr:uid="{12F72664-EA71-4AD2-9B04-58170E1B01BC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8 7" xfId="23579" xr:uid="{428E9FA7-A58E-4894-8C12-A28E7B95379B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2 5" xfId="25954" xr:uid="{1C9AF4C0-3D4C-4937-8370-20538A79534B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 9 7" xfId="23603" xr:uid="{E5B5A876-DF23-4B91-9A51-AF7A5AFE8C56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2 5" xfId="26446" xr:uid="{C53F164A-EEB1-4220-8F75-82D53DEF8C28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0 6" xfId="24095" xr:uid="{6DBC6879-6D34-4494-BA55-209661AF4285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2 5" xfId="26476" xr:uid="{87271D99-19E0-4FF4-9753-812EC2E5EDC4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1 6" xfId="24125" xr:uid="{1F83E5B8-2469-4AD4-BB11-F6FD50FE0114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2 5" xfId="26506" xr:uid="{3D6B70FB-D2DB-42C5-822C-6D49EFBA1E08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2 6" xfId="24155" xr:uid="{90666532-9BC6-491B-A28A-AEB3ED5CC650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2 5" xfId="26536" xr:uid="{51635B4B-581B-4F08-A9E0-A41D64435D47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3 6" xfId="24185" xr:uid="{030C7634-3E74-417C-ABD3-1B9D0ECB5837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2 5" xfId="26566" xr:uid="{134EF715-1AD3-47C0-945A-E506BD8E2DC4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4 6" xfId="24215" xr:uid="{F63142BD-C7F1-4D03-9450-128614B22D5D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2 5" xfId="26596" xr:uid="{83D4B288-8D7D-4FC9-9D52-985D85D1A274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5 6" xfId="24245" xr:uid="{68B267E2-411F-4105-9BE1-1A841F4316C1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2 5" xfId="26626" xr:uid="{E812DA9D-6541-4AEA-A4C2-2E76F069A0F8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6 6" xfId="24275" xr:uid="{D1644B9A-5F9E-4EC1-BC4F-CB90D143FDFB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2 5" xfId="26686" xr:uid="{D03D9085-2BCD-4EC0-97ED-D9F86B7078A1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7 6" xfId="24335" xr:uid="{3709CD55-5A86-4688-8F0F-0CB31EC73887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2 5" xfId="26746" xr:uid="{4480490D-E096-4FD0-9495-2F8505B8AC20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8 6" xfId="24395" xr:uid="{78C06963-599C-478A-9AC0-96985679C9D1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2 5" xfId="26806" xr:uid="{1758C311-7169-4294-BF62-3BAA7EF10724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39 6" xfId="24455" xr:uid="{A5C6437F-FA75-4744-9F8A-6D61015D4215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2 5" xfId="26008" xr:uid="{98A5DF5E-F9B4-4A1B-93F6-FA1E8D49F2BA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0 7" xfId="23657" xr:uid="{2EF2BCB3-B7E1-4FF2-9DF2-701A8E57139E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2 5" xfId="26038" xr:uid="{E47652CD-84E3-469B-A0CC-26825006211D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1 6" xfId="23687" xr:uid="{D9DAEB0C-8993-4B43-BD0B-D9F811F5320E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2 5" xfId="26068" xr:uid="{9DCDB249-5E43-4C5E-A3DA-1BF6DCBC99C9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2 6" xfId="23717" xr:uid="{D6CA9CF5-F1F2-405F-93B1-FC7E4B68D53C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2 5" xfId="26098" xr:uid="{744E7F16-34AB-4031-B13F-7A16D940BF91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3 6" xfId="23747" xr:uid="{7AA7E82D-E2F7-42D0-A3CE-0F8A151623EA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2 5" xfId="26128" xr:uid="{9CAC2F50-3A26-475A-B240-C2F2E08CB42D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4 6" xfId="23777" xr:uid="{8E6CDBAC-A45D-4DBC-8BEA-C46D1C2CAA38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2 5" xfId="26158" xr:uid="{59FFAB01-11CF-400A-91AF-BCCE0FDBC5D8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5 6" xfId="23807" xr:uid="{5115FA5B-A872-45B2-BD33-61DD87FA3B82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2 5" xfId="26188" xr:uid="{B37E1BB6-7E34-4E68-AAB1-A3B4027AA310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6 6" xfId="23837" xr:uid="{15CE98CA-70A2-4C1E-A44D-C4DAA2A77C70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2 5" xfId="26218" xr:uid="{7F95FBB3-F944-490E-BB5C-635438C219F4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7 6" xfId="23867" xr:uid="{FC45B434-64F5-45DB-9513-F251D18880FA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2 5" xfId="26248" xr:uid="{8DD54F3A-1306-49E4-AB17-EB5EC0A2070B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8 6" xfId="23897" xr:uid="{3D99A038-742B-4E1D-ACCC-E7D3B527D98F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2 5" xfId="26278" xr:uid="{C504FE30-9950-4526-A28B-77113045C9B1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19 6" xfId="23927" xr:uid="{55CF4E77-563F-4775-86DD-B2265C06C154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2 5" xfId="27148" xr:uid="{32BCF222-79C9-4FD0-9168-509056A8119C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0 6" xfId="24797" xr:uid="{0F4BE0C5-8042-4E7C-A533-887B963CD9B5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2 5" xfId="27208" xr:uid="{CAF79C2F-6448-4976-985B-3C97A544AE84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1 6" xfId="24857" xr:uid="{F1D90FC6-3DD5-44C9-971B-CF177CBD042F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2 5" xfId="27268" xr:uid="{0931F52D-8506-419C-BBE1-CDC970E57916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2 6" xfId="24917" xr:uid="{580E2794-D89A-49AD-9E40-0E693CBA84CA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2 5" xfId="27328" xr:uid="{FB3E4787-40E9-4A64-921F-FB343555D647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3 6" xfId="24977" xr:uid="{74FCA2BD-54D6-43DE-A0BA-3B16F38820D0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2 5" xfId="27434" xr:uid="{822463A1-5218-4519-9B15-72A7CACCE95D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4 6" xfId="25083" xr:uid="{75FEECE2-9446-4C0F-99F8-9141C4437727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2 5" xfId="27588" xr:uid="{4871278E-5122-48A2-98BD-825555CAA71D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5 6" xfId="25237" xr:uid="{15EA0C21-EA13-4239-A559-CE5DE2933356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2 5" xfId="27912" xr:uid="{7D26ED35-29B0-4E24-90AE-F8B3880D33FC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6 6" xfId="25561" xr:uid="{4D6D387F-5E5B-47EB-91D9-6C8A0A8BBE81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7 5" xfId="25816" xr:uid="{A7D8B284-56D2-406A-A8DC-0705646F3985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8 5" xfId="23465" xr:uid="{967B612D-1210-4C92-B987-82E9E175CAF8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11" xfId="23130" xr:uid="{2B4D0F02-4192-4AD1-826C-2D7B94C8A61D}"/>
    <cellStyle name="Millares 3 4 2 2 2" xfId="343" xr:uid="{E007D74E-2BC1-4E98-AF42-9FDB6B442C47}"/>
    <cellStyle name="Millares 3 4 2 2 2 10" xfId="23360" xr:uid="{AF6D6EBC-A593-40D2-8B59-5793E76C856E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2 5" xfId="27834" xr:uid="{2D7B26B0-8EA9-4DEC-BA13-AAD8694254D0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2 7" xfId="25483" xr:uid="{0D212157-B947-48A8-A320-933060F3482B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3 6" xfId="27509" xr:uid="{60C75EA2-6116-4EBB-BD10-D4D7EBCE5C1E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4 6" xfId="25158" xr:uid="{02E64C3A-958E-4D94-A681-80BED77151C0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2 5" xfId="27664" xr:uid="{87551E3D-DED2-487B-8DEB-109E7361F6D4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3 7" xfId="25313" xr:uid="{2CB8C7CC-E3B6-4313-A26A-1BA12F492CEC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2 5" xfId="28063" xr:uid="{03C19EC7-BEAF-4037-8924-F5B05DE1B015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4 7" xfId="25712" xr:uid="{8E78EE6A-4610-4F44-AB47-801583E217DD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5 6" xfId="26668" xr:uid="{ED702C97-6EBC-448A-BB93-A7FC22E16BD4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6 6" xfId="24317" xr:uid="{2C618535-6CD0-4B4B-A277-737B66A6CFE1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23" xfId="22979" xr:uid="{0893EA2A-CA0D-478B-92C6-4D4529CA246C}"/>
    <cellStyle name="Millares 3 4 2 3" xfId="245" xr:uid="{0870A366-4385-4BF8-B785-E4CD4969BE7A}"/>
    <cellStyle name="Millares 3 4 2 3 10" xfId="17893" xr:uid="{6C8C070C-979F-48DE-8241-A40437C5CB2E}"/>
    <cellStyle name="Millares 3 4 2 3 11" xfId="23055" xr:uid="{4CA9F4CB-D544-4E97-9618-DE7E7852E85A}"/>
    <cellStyle name="Millares 3 4 2 3 2" xfId="732" xr:uid="{03DDC1C6-ED44-4B68-8406-631D36C4C5FC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2 6" xfId="27740" xr:uid="{52C45189-D648-424F-BACB-D71CB470A604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3 6" xfId="25389" xr:uid="{4951F377-91DC-45B6-8E26-B4C31D076852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2 9" xfId="23285" xr:uid="{670F4C2B-BDF0-485C-A396-7EC4B185CD6E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2 5" xfId="27988" xr:uid="{0F2A009A-DAF6-404A-8D74-D7ED7BBABB06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3 7" xfId="25637" xr:uid="{6CCF4F4E-A76D-449E-BD49-51C7664EA331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4 6" xfId="26728" xr:uid="{445C7309-EED8-4DC9-9291-3910673808A5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5 6" xfId="24377" xr:uid="{BBF54E1F-1C1E-48F5-A9C1-D3F5DE24114D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2 6" xfId="26788" xr:uid="{F6F550AF-BEEE-4027-BE0B-D9A019F37060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3 6" xfId="24437" xr:uid="{9504A797-57FF-4BBB-B125-B9F89ED33F5E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4 9" xfId="23209" xr:uid="{ECA27E77-6ABC-4B51-BDFD-660ACADB3C11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2 5" xfId="26848" xr:uid="{6B156601-E7E9-4569-8C5B-8E7D70C49292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5 7" xfId="24497" xr:uid="{D5A4851D-1519-495F-BEFC-395B5EF9D50A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2 5" xfId="26908" xr:uid="{93EE2315-BACE-41EE-8989-B3A6296A305D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6 7" xfId="24557" xr:uid="{4E8F002D-0F0B-4203-9E29-B90DB246FB2C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2 5" xfId="26968" xr:uid="{4BAD8E98-6660-4F08-B2A8-A9586AC7F445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7 7" xfId="24617" xr:uid="{D054DE20-7F46-45C8-B804-03553E8A0812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2 5" xfId="27028" xr:uid="{91606394-F5FF-4B46-A39E-DE9658DF7052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8 7" xfId="24677" xr:uid="{6150C1B1-6652-4BFF-88FF-25C159DF7AB8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2 5" xfId="27088" xr:uid="{8EA85CF0-F03F-4B0E-B688-8F7384FA1667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 9 6" xfId="24737" xr:uid="{660FBABF-1A0B-45B5-AE11-F62C3E3EF3BC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2 5" xfId="26308" xr:uid="{66380C45-33CB-4EEA-927D-A43E7154FA04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0 6" xfId="23957" xr:uid="{C825F2A7-3611-4B5F-837E-9748F3A96D96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2 5" xfId="26338" xr:uid="{7FB127A2-054E-4E77-98F7-46F25670B92C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1 6" xfId="23987" xr:uid="{458DAF01-F3D9-479E-BB04-5ED35214521C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2 5" xfId="26368" xr:uid="{EB1F0347-4A2A-41CB-B3E1-6C6AFA468D16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2 6" xfId="24017" xr:uid="{1125C755-55D8-4363-B8E8-726B6F7387EC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2 5" xfId="26391" xr:uid="{8D305BAC-7997-4106-B021-72F157A10C0A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3 6" xfId="24040" xr:uid="{4B03EDAD-6222-42BE-A987-84E262D61076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2 5" xfId="26428" xr:uid="{84D528D6-C2CB-46ED-BE39-B7931705D039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4 6" xfId="24077" xr:uid="{90045413-8DDD-447C-8479-803A10425521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2 5" xfId="26458" xr:uid="{DB1B1C69-9A96-46C7-B477-96EA0036DB1D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5 6" xfId="24107" xr:uid="{35D046D8-AFD3-45F3-AD38-3D257B83AF60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2 5" xfId="26488" xr:uid="{4752734D-66E6-488F-B076-53A970AD90D8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6 6" xfId="24137" xr:uid="{E7720DCA-F9DD-49C1-A855-DD41F316041B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2 5" xfId="26518" xr:uid="{BA3624FD-A2AA-4F80-A6E3-A0BB99C21513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7 6" xfId="24167" xr:uid="{48428B5A-6EAB-42D5-88B5-A95108905FEE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2 5" xfId="26548" xr:uid="{6004BB5C-9277-456D-8B3B-71161B723CBB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8 6" xfId="24197" xr:uid="{E064ED39-B4DC-4330-B5D0-3917F82B658B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2 5" xfId="26578" xr:uid="{2FBC75EA-8BC2-45C3-B06C-50273CFA9606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29 6" xfId="24227" xr:uid="{C87656B1-450E-4661-8365-F7695188F4C8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3 5" xfId="25840" xr:uid="{89253E7D-7B9B-4CC5-BB7E-6F47D3DC50DF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 4 5" xfId="23489" xr:uid="{4DD02057-3554-41D7-BA2F-E38593969781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2 5" xfId="26608" xr:uid="{DC2E07F7-56CE-4692-800C-02B5029E998E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0 6" xfId="24257" xr:uid="{23F25D2A-3B50-4804-8DAB-0DB6D0DD411A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2 5" xfId="26638" xr:uid="{601C6166-95D7-4478-B481-51306E9074CC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1 6" xfId="24287" xr:uid="{9EE788BE-15BA-4072-BC20-8403B1B49856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2 5" xfId="26698" xr:uid="{76AB6A64-967E-4B84-88EB-5E4AED12F815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2 6" xfId="24347" xr:uid="{D320D571-CE24-4AD3-8D66-45C50A16474B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2 5" xfId="26758" xr:uid="{A528F198-C75B-4B17-BA6D-4C14D35EAAEF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3 6" xfId="24407" xr:uid="{9F496BD5-1F6B-4E1E-B689-30F171889237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2 5" xfId="26818" xr:uid="{6EC2D397-2039-45A8-A546-6D695F01D960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4 6" xfId="24467" xr:uid="{B5ECF270-450E-439E-9981-D388C2A1171A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2 5" xfId="26878" xr:uid="{EA0886F9-BE29-43D2-BEA6-6A392F9F350C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5 6" xfId="24527" xr:uid="{66F198E1-CC79-4473-959F-2C1DF014FC82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2 5" xfId="26938" xr:uid="{857E53FC-DE18-4367-8476-D14D1581AC77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6 6" xfId="24587" xr:uid="{5717280C-F7E9-493D-9084-5684AFE2E48B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2 5" xfId="26998" xr:uid="{E4B30C5A-AA90-41D2-9AE9-0756C5B2ACA1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7 6" xfId="24647" xr:uid="{3DC0DB35-DAE6-4BEE-BE95-B85296B678BB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2 5" xfId="27058" xr:uid="{DAA52C22-C2A5-4FC0-9694-79142EC80F0E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8 6" xfId="24707" xr:uid="{26A32F98-4C5B-4E33-BB4E-C1BE20F6C717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2 5" xfId="27118" xr:uid="{16BEBD30-741F-4FE0-B678-3102400C346A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39 6" xfId="24767" xr:uid="{3D8791DF-5870-4FFA-815D-65B64A908187}"/>
    <cellStyle name="Millares 3 4 4" xfId="139" xr:uid="{7CA0CBD5-CAEB-4691-B63D-61BFF356A223}"/>
    <cellStyle name="Millares 3 4 4 10" xfId="17938" xr:uid="{CDBFFA4F-6FF6-453D-AAE9-4697CC49C5B0}"/>
    <cellStyle name="Millares 3 4 4 11" xfId="23100" xr:uid="{812F9954-0F4F-4B2B-B63B-F520F807F077}"/>
    <cellStyle name="Millares 3 4 4 2" xfId="312" xr:uid="{98E46FFD-1DE6-4F46-B82A-5318EC982016}"/>
    <cellStyle name="Millares 3 4 4 2 10" xfId="23330" xr:uid="{1FB19B08-427D-4623-BD67-1A8AC1E7AD26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2 5" xfId="27804" xr:uid="{E59D5869-73C0-4C34-B1F1-AA01CC74CDA5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2 7" xfId="25453" xr:uid="{12795713-2C8B-4F5A-A845-0811118EB64A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3 6" xfId="27479" xr:uid="{41FC4065-29AB-4939-BF31-6B177A2984F8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4 6" xfId="25128" xr:uid="{8BC2FF7B-E70B-492B-8838-76F7596CA734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2 5" xfId="27634" xr:uid="{C79C67FD-0F61-4BD5-967B-BF38987D53DF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3 7" xfId="25283" xr:uid="{6F7D618C-5E1E-4107-B2D4-3E3D2DF05A9F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2 5" xfId="28033" xr:uid="{7270109A-E478-4418-BC93-E8B6812B106C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4 7" xfId="25682" xr:uid="{C41677C8-5BBC-414D-BE00-BF4F150A90A5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5 6" xfId="25864" xr:uid="{CC123B3C-59FB-48D3-A9E8-BFE6A875EAFF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6 6" xfId="23513" xr:uid="{B7CBAB11-CDC6-4C96-BF21-A7AD9C2A65F0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2 5" xfId="27178" xr:uid="{78F1E5AE-4F26-46CB-A3FB-D0E9C01F0CF3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0 6" xfId="24827" xr:uid="{A8D99C29-C914-4180-9C75-C2585B9DBA38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2 5" xfId="27238" xr:uid="{C79CF3B9-05D4-4407-902B-2DACDCAA7098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1 6" xfId="24887" xr:uid="{032EF109-0BFC-4A02-8E60-A94EA59223A5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2 5" xfId="27298" xr:uid="{33752A72-9965-4547-AB4A-B0EEB198D95E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2 6" xfId="24947" xr:uid="{2E4A6408-F3E3-4AAA-99EB-01FAD8F289F5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2 5" xfId="25780" xr:uid="{08FD6F7C-90E9-433E-8C70-F829C939AAB9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3 6" xfId="23429" xr:uid="{DAB5181B-1850-4BB1-9999-73F2817489F1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2 5" xfId="27374" xr:uid="{8273B2FF-5ED4-4F80-B141-9DCE33453654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4 6" xfId="25023" xr:uid="{35EC689F-315D-4E81-95DD-BD9035865ECE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2 5" xfId="27404" xr:uid="{0EA04890-30E1-48D2-8CCB-3723C26EB1E4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5 6" xfId="25053" xr:uid="{6E31716F-4657-4686-A0F7-E77990716566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2 5" xfId="27558" xr:uid="{4959255C-88C9-45C5-984F-E2C0AA986C3A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6 6" xfId="25207" xr:uid="{D9641976-E13A-46A9-AB9E-5178C31B9465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2 5" xfId="27882" xr:uid="{8FB9FF76-5012-42BD-B2A1-D325820B4572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7 6" xfId="25531" xr:uid="{C245B4ED-A02F-4F4F-B896-2F65A8849428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11" xfId="23025" xr:uid="{3E30CBC6-5C9A-4208-B9B1-490D62C57E77}"/>
    <cellStyle name="Millares 3 4 5 2" xfId="702" xr:uid="{C47E8ACF-BACB-49BF-A400-89901B567A77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2 6" xfId="27710" xr:uid="{B30B8280-8417-4ECE-8669-87BEB894AEC5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3 6" xfId="25359" xr:uid="{D30862AA-586C-4AD8-BDB1-70772638DACE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2 9" xfId="23255" xr:uid="{F064E306-EB8C-4699-A033-BC8AEABE9C5C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2 5" xfId="27958" xr:uid="{C5D109B8-6FB9-4BF5-8648-CEF8E7C0F1FC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3 7" xfId="25607" xr:uid="{67E64B95-0300-4743-856B-79579BAE0717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4 6" xfId="25888" xr:uid="{B67F10CD-4234-49C0-8ABA-E83714A59E1E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5 6" xfId="23537" xr:uid="{96F8749E-4CDF-432B-9452-EC4868AF018B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52" xfId="22949" xr:uid="{A27C6B0E-6BA6-4D6B-938C-3803BACC09BA}"/>
    <cellStyle name="Millares 3 4 6" xfId="626" xr:uid="{A9883E85-964B-44B2-9781-36BC9CC59CA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2 6" xfId="25912" xr:uid="{33889D3D-2852-461C-9C1B-09DC8370A3B7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3 6" xfId="23561" xr:uid="{E3600E67-FC9E-439E-8A52-B6B58582155C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6 9" xfId="23179" xr:uid="{274C4C2D-3392-4C26-8A85-63080C8B662D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2 5" xfId="25936" xr:uid="{F6679632-BA17-461E-9922-8C4970B1B33B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7 7" xfId="23585" xr:uid="{0EE1B172-ED60-4FB6-BEEF-B2DEE90F350B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2 5" xfId="25960" xr:uid="{3CC475FD-50BC-4442-96EA-B7A10BA8B834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8 7" xfId="23609" xr:uid="{BD4D2E6E-6287-4780-95A4-B55DBA05E0B5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2 5" xfId="25984" xr:uid="{39841D32-67DD-4C34-ADD4-CC7CB860525D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 9 7" xfId="23633" xr:uid="{F09173C3-8E7C-4072-B7FA-F4DE4EAD6FD1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2 5" xfId="26866" xr:uid="{7F2B5560-8AB6-4C08-8F12-76C8CA64E3E3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0 6" xfId="24515" xr:uid="{E03566ED-4963-4050-844E-F271DF2C5DD3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2 5" xfId="26926" xr:uid="{D8B81ECB-0DD2-4DB2-8955-F7D3B47DE979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1 6" xfId="24575" xr:uid="{52FEF06E-3D49-4DEC-88AE-2FDEF86CA236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2 5" xfId="26986" xr:uid="{FDBCCBE3-74B6-4559-AF74-F3226CAD01CF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2 6" xfId="24635" xr:uid="{14F35A79-24CF-46B5-BD92-C748D1BD3AE2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2 5" xfId="27046" xr:uid="{58B4204A-C26F-4D2C-98F5-D48A848F1490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3 6" xfId="24695" xr:uid="{AF123A49-91F3-4DB0-A3F5-5E7006D1419B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2 5" xfId="27106" xr:uid="{58968CC0-1C81-4138-8864-8B9C44B0FFC0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4 6" xfId="24755" xr:uid="{60EB3AD4-F50E-4460-BBB1-4B57986457A6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2 5" xfId="27166" xr:uid="{D5C23B2D-2EC3-4E82-97B0-5E32D138422D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5 6" xfId="24815" xr:uid="{EDEB1D37-B993-4ED4-9664-1273F235440C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2 5" xfId="27226" xr:uid="{C5998B51-4987-4103-8585-B0F58D7AC38B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6 6" xfId="24875" xr:uid="{963ABD83-C3E4-4B94-9D92-E401A1FF6DDC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2 5" xfId="27286" xr:uid="{A48D4F0F-A78B-4E2D-803D-E00CA1C0DEA3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7 6" xfId="24935" xr:uid="{F2C22F23-F02A-458D-B6B5-BF126DED9F11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2 5" xfId="25767" xr:uid="{4131CB1C-73E5-4D93-BA9B-77177E2C08FB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8 6" xfId="23416" xr:uid="{D7379A8C-0DB1-4BFC-9FEE-BA11B65F8EBA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2 5" xfId="27362" xr:uid="{1FD56D7B-ACE0-4C0D-8C4E-500605A18D37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49 6" xfId="25011" xr:uid="{245C27D3-2BD6-4AEF-AB84-8A0216A22518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2 5" xfId="26260" xr:uid="{D9CEA735-2390-457A-92D3-BDA97916A3A1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0 6" xfId="23909" xr:uid="{8DDA0A5F-78B2-4305-9324-DDD31446BFD5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2 5" xfId="26290" xr:uid="{E4E5FBE8-E62D-4729-9F12-A4C5D841EACC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1 6" xfId="23939" xr:uid="{3FEB3872-BEB0-41AC-AAE1-A777056CEB67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2 5" xfId="26320" xr:uid="{CAA894DB-E279-4FBD-B6FC-06BC4A7F97D7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2 6" xfId="23969" xr:uid="{007B8C69-D8B6-4F50-955B-736F32036C8F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2 5" xfId="26350" xr:uid="{CBFCD94F-3949-4ED4-896F-B53296802B67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3 6" xfId="23999" xr:uid="{0659341B-9919-429B-B874-6EF82B249050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2 5" xfId="26380" xr:uid="{339D7B04-A990-4D1C-A7A2-C24184B68FFA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4 6" xfId="24029" xr:uid="{ADC62180-4E7B-40CE-BBD1-E99B81FCBDA2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2 5" xfId="26410" xr:uid="{F51F1BD6-BC54-481A-A8C3-55244866BFE2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5 6" xfId="24059" xr:uid="{00CA40A2-0C56-42F7-97A5-D3B13EEDF79D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2 5" xfId="26440" xr:uid="{200816B2-D450-489F-A31B-19D974C1F00D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6 6" xfId="24089" xr:uid="{91D36F78-748E-4C64-A499-E865FAC79046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2 5" xfId="26470" xr:uid="{5506B06F-7A07-432B-B66C-6A36EB7465D8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7 6" xfId="24119" xr:uid="{51FEB1D3-DFB2-413A-9151-77E72491A3AC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2 5" xfId="26500" xr:uid="{6D56C04A-6922-486E-AA10-C365D16CE50B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8 6" xfId="24149" xr:uid="{B989B2FD-BEB6-4DCC-8DC7-7D085AA658DC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2 5" xfId="26530" xr:uid="{A455DB31-2039-4637-8F5A-AC56D19F54C0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19 6" xfId="24179" xr:uid="{686B1E45-851F-4BC2-AA9F-2D73A4A851EC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2 5" xfId="27160" xr:uid="{A894BDAE-B18E-4A5F-A233-0083E2F06695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0 6" xfId="24809" xr:uid="{AF42263B-581A-453B-BC8A-18DAB1BB6AEE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2 5" xfId="27220" xr:uid="{F59FAE54-6F55-4B47-AF82-EA9A9780D4FF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1 6" xfId="24869" xr:uid="{83A39DEE-A350-4830-ABCF-61BB4CC01112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2 5" xfId="27280" xr:uid="{29CB59C7-38CC-4E9F-9204-82C548A5906D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2 6" xfId="24929" xr:uid="{95E8E7D3-21A5-470D-A700-BFE63D2411D5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2 5" xfId="27340" xr:uid="{852BA89E-2A3E-47F0-B876-D6887BE35F8A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3 6" xfId="24989" xr:uid="{AD4ACE0B-969A-4489-B60A-67FD57041AAC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2 5" xfId="27446" xr:uid="{612F29C9-1C97-41AE-8FBB-B82FDE285C6E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4 6" xfId="25095" xr:uid="{080E74AE-51F7-4525-8FF2-EC19052752C7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2 5" xfId="27600" xr:uid="{DDBDA621-BD0D-4055-A09E-4CAE1A312FBA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5 6" xfId="25249" xr:uid="{B620E89B-81EB-4C60-B640-2369C1FAFF39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2 5" xfId="27924" xr:uid="{0DD52EF8-A7BF-414A-BB18-64294B54AC7E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6 6" xfId="25573" xr:uid="{CEE128F9-8584-4829-BC51-6712D726CE4D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7 5" xfId="26020" xr:uid="{858E4547-8813-4023-B08F-2E8D259F25F6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8 5" xfId="23669" xr:uid="{61B0F80E-BAD3-44EA-B239-C12B41282523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11" xfId="23142" xr:uid="{D2DE0594-E14A-4333-8E21-965607EEF71B}"/>
    <cellStyle name="Millares 3 5 2 2 2" xfId="355" xr:uid="{BA9C2F93-4843-4C37-9334-B59D0CCC9883}"/>
    <cellStyle name="Millares 3 5 2 2 2 10" xfId="23372" xr:uid="{74CDF541-1A2C-4FA5-B794-E15C4D22B3FF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2 5" xfId="27846" xr:uid="{9A8AB4FA-076A-4667-A996-4022A0A02BB0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2 7" xfId="25495" xr:uid="{779BB49A-A7BC-467E-98AA-81C9553DEBEB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3 6" xfId="27521" xr:uid="{FACE4610-5235-4A6D-8A72-E8EED8FD6C29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4 6" xfId="25170" xr:uid="{F780BA36-9438-4CE8-BC46-78292BE8C46E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2 5" xfId="27676" xr:uid="{23E3C06F-5C03-4145-B4D3-DAE3C423EF34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3 7" xfId="25325" xr:uid="{A9137E71-5942-47AC-B00D-6957E9F73048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2 5" xfId="28075" xr:uid="{A31C01DC-4B6A-4C0C-A150-E793BFD0975F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4 7" xfId="25724" xr:uid="{AA5C3A39-17F4-4BD5-8D55-238CC7477B88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5 6" xfId="26680" xr:uid="{1723827A-4613-4469-9D08-BCF6120FE687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6 6" xfId="24329" xr:uid="{9E66A153-2D6D-47A7-9F09-4811DC7F9CE7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23" xfId="22991" xr:uid="{298EAE00-44A1-4AF1-84A7-F579E6E228BF}"/>
    <cellStyle name="Millares 3 5 2 3" xfId="257" xr:uid="{7BE72D44-88AC-4C62-89ED-FE1FAD66C36B}"/>
    <cellStyle name="Millares 3 5 2 3 10" xfId="17905" xr:uid="{43177C83-FA19-4B50-A3F2-A11093D11D7C}"/>
    <cellStyle name="Millares 3 5 2 3 11" xfId="23067" xr:uid="{03323ACB-1FC5-4624-8361-BAB3D3AE1515}"/>
    <cellStyle name="Millares 3 5 2 3 2" xfId="744" xr:uid="{3EE311E1-420B-4105-AF4E-DBFD4E1E1ED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2 6" xfId="27752" xr:uid="{745BA093-4C65-4A00-AAE7-1A784CA986AE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3 6" xfId="25401" xr:uid="{8A027A93-2AAE-49FB-B765-DFE765B72050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2 9" xfId="23297" xr:uid="{254BD289-9919-47EE-9B06-E74DE94709F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2 5" xfId="28000" xr:uid="{88217D93-161B-4E0E-838E-980AD9752381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3 7" xfId="25649" xr:uid="{BDD540E3-54DF-42ED-A501-5439AB922874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4 6" xfId="26740" xr:uid="{E00CB7B7-359E-4AA3-872E-2252C5634971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5 6" xfId="24389" xr:uid="{F110A7BE-953B-4D13-B7D7-DC161A2677F1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2 6" xfId="26800" xr:uid="{35AE41ED-C1D8-40FD-990A-79F59A48D35F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3 6" xfId="24449" xr:uid="{D69C562F-78E2-4FBC-BE76-C54829DA1534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4 9" xfId="23221" xr:uid="{7654C1A4-BC45-411D-8913-C05B36FFB4E5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2 5" xfId="26860" xr:uid="{3836C294-BFBF-4E76-8D8C-0BF1866EC462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5 7" xfId="24509" xr:uid="{B52047AB-2E06-4F95-8E86-91BB4FEDD278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2 5" xfId="26920" xr:uid="{AD93021E-EDDC-48D4-99F5-C6086FEA3B03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6 7" xfId="24569" xr:uid="{F56084DE-E395-43E9-A337-CDB6250BE8E5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2 5" xfId="26980" xr:uid="{66874137-A8CF-40D4-AAD4-A37DB54D5675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7 7" xfId="24629" xr:uid="{B2B9705D-FAB2-489F-B014-4A37C2EFAE42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2 5" xfId="27040" xr:uid="{2F42FA53-A261-4586-9DB3-75BBA32CAFDF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8 7" xfId="24689" xr:uid="{F6F1131E-0E99-4C97-839C-55D1B5FCD514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2 5" xfId="27100" xr:uid="{A42FEDB9-5423-430E-B830-E838E4C37789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 9 6" xfId="24749" xr:uid="{1E0865EA-3F11-416D-994C-35A89CC70E4B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2 5" xfId="26560" xr:uid="{C3A8C987-1EAC-4893-89F6-FA1A30509A88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0 6" xfId="24209" xr:uid="{30F7D450-5979-4E03-BA48-074C4B5A5A3F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2 5" xfId="26590" xr:uid="{10751F3B-D988-4D38-B683-A97E26B77A0E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1 6" xfId="24239" xr:uid="{F057875F-1641-4123-BF89-A4CA449457C9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2 5" xfId="26620" xr:uid="{00C0B2BA-A62D-4FD8-9B3B-0AC50FD99B30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2 6" xfId="24269" xr:uid="{1D14C120-94B0-4EB1-8F9B-D78066DC08FE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2 5" xfId="26650" xr:uid="{D13D451B-6937-4957-95AC-E29C2DC6D5A2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3 6" xfId="24299" xr:uid="{E0F17856-3D1F-4D9F-8062-6CD0670F1DC6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2 5" xfId="26710" xr:uid="{832E4325-EBB3-4DAC-A30B-4DF9E34E9D14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4 6" xfId="24359" xr:uid="{55E6DD38-F4C3-4EF7-B214-EB59B4770A9F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2 5" xfId="26770" xr:uid="{8D8D78D8-BA08-4A89-B7EF-0FF5E70D48AA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5 6" xfId="24419" xr:uid="{EFF5614E-0040-4358-B26C-F50CD67FC4B1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2 5" xfId="26830" xr:uid="{BEBEAAD5-6E18-4187-8261-BDE7C06BFAAD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6 6" xfId="24479" xr:uid="{BC4F8324-EA7B-4FE8-8DC9-AB87D58849BA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2 5" xfId="26890" xr:uid="{4B4630A0-B8FE-4860-BB4D-C5CA54BAF2DB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7 6" xfId="24539" xr:uid="{52C79403-B345-4AD7-A943-74FD4FF94B18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2 5" xfId="26950" xr:uid="{983B2321-3194-4AC0-9C91-B68422A98972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8 6" xfId="24599" xr:uid="{C0558E7D-D385-4B1D-9C38-638EE83E9B73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2 5" xfId="27010" xr:uid="{F1B4A8CF-208B-493A-B7EA-B4FA0A115DCE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29 6" xfId="24659" xr:uid="{50F0141E-22DC-4BB8-8DBD-8D9961E2A449}"/>
    <cellStyle name="Millares 3 5 3" xfId="151" xr:uid="{7A658BDE-69B6-4CE9-9A24-5587A31463E5}"/>
    <cellStyle name="Millares 3 5 3 10" xfId="17950" xr:uid="{3699353B-5862-482B-B510-410A7978C9AF}"/>
    <cellStyle name="Millares 3 5 3 11" xfId="23112" xr:uid="{C4421DC7-DCB7-495A-8337-037AF815FCB3}"/>
    <cellStyle name="Millares 3 5 3 2" xfId="325" xr:uid="{22FA4A50-C600-4940-B6C8-C2281163EB9F}"/>
    <cellStyle name="Millares 3 5 3 2 10" xfId="23342" xr:uid="{788EE048-6041-420C-BDCA-3E6A61D33AA5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2 5" xfId="27816" xr:uid="{AB5EFCF2-CB69-4673-A663-854F041AD887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2 7" xfId="25465" xr:uid="{6EE1C9BA-DA75-4984-80FC-F8A0EAF1F401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3 6" xfId="27491" xr:uid="{DC8F15CE-72A9-48C1-982B-E9611F96C2BC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4 6" xfId="25140" xr:uid="{9742D61D-3A60-4EAF-ACA8-0536A313B164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2 5" xfId="27646" xr:uid="{C655A51B-C62F-41A1-BCBE-6FA8D83A31B1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3 7" xfId="25295" xr:uid="{95658DC1-76BE-4CA4-A08F-3C8FBE7DD4AC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2 5" xfId="28045" xr:uid="{CF53269B-EBE5-44B5-A61C-4036F67F410A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4 7" xfId="25694" xr:uid="{43ED2D1B-7077-487D-8664-9060659C47D3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5 6" xfId="26050" xr:uid="{B11CE474-908E-41E6-9ACB-52D1CD777BE3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6 6" xfId="23699" xr:uid="{C96758C9-1CA9-44A1-90B5-DDC21E6B0B38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2 5" xfId="27070" xr:uid="{FCD3C313-1B35-4E3E-AA78-969DB449DE67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0 6" xfId="24719" xr:uid="{9D26CB5D-AE7F-4EE2-B8DA-4A82DEF70C32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2 5" xfId="27130" xr:uid="{19601E56-84C3-481F-B138-AFC7C16BF72A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1 6" xfId="24779" xr:uid="{F50E0E76-FAB0-41F7-8A21-9C78C5D9D472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2 5" xfId="27190" xr:uid="{612866C0-575C-4447-A961-E6CD1967E242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2 6" xfId="24839" xr:uid="{F23CF50B-9E4A-4DA9-B434-562F5D390D0C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2 5" xfId="27250" xr:uid="{F5688440-1EEC-47AE-BDD6-0653BD206498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3 6" xfId="24899" xr:uid="{D246B382-3DFB-4237-BE0E-B74D033FF7B6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2 5" xfId="27310" xr:uid="{3F879A50-4921-4207-B3C5-D23860978F29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4 6" xfId="24959" xr:uid="{3EAFB5A1-F2B8-48C9-9C28-3D11D09B23E1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2 5" xfId="27386" xr:uid="{D83FAAA5-0B10-4C60-B7EB-2544E3D5B85F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5 6" xfId="25035" xr:uid="{4322270E-AF1B-43DE-8E0E-DAACD693571D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2 5" xfId="27416" xr:uid="{653AB618-838E-4C97-ADE3-8EC5D2804FA5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6 6" xfId="25065" xr:uid="{57A294C6-01A7-4356-B2B1-3BA55A18F09B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2 5" xfId="27570" xr:uid="{3FF3A991-170B-4785-BC9F-A91143CF88DC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7 6" xfId="25219" xr:uid="{F2DC3167-0BF8-4374-8E42-2B0706A28C31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2 5" xfId="27894" xr:uid="{64E45302-0EF2-490E-B5E4-43C48986D4CE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8 6" xfId="25543" xr:uid="{687D4A91-BE52-4A0F-8693-65FA6529DAD0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39 5" xfId="25786" xr:uid="{41D22210-074D-41E2-9FB5-976CA19CFEBC}"/>
    <cellStyle name="Millares 3 5 4" xfId="227" xr:uid="{5F198CAC-C9FD-4D4C-A2B6-8A604BD4505F}"/>
    <cellStyle name="Millares 3 5 4 10" xfId="17875" xr:uid="{B309E7FE-3A51-4ADC-B282-0D38ED259532}"/>
    <cellStyle name="Millares 3 5 4 11" xfId="23037" xr:uid="{290E5C33-F751-42B0-8FE4-D412BC10DCEA}"/>
    <cellStyle name="Millares 3 5 4 2" xfId="714" xr:uid="{C0EE28A6-A249-4557-B711-D601A3A28E89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2 6" xfId="27722" xr:uid="{3BE560B4-FDA7-444A-BA75-696CFB25336C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3 6" xfId="25371" xr:uid="{667C3ADA-B8F4-4C5C-885D-D75A83F180E1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2 9" xfId="23267" xr:uid="{7CAFCFB8-B03B-4EF1-B1DF-4ED079544B45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2 5" xfId="27970" xr:uid="{1DD2C8D0-10F7-47E5-B642-3EA77F9A21EB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3 7" xfId="25619" xr:uid="{FE4299DA-081E-4465-90E3-4EB9012CB948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4 6" xfId="26080" xr:uid="{F13E8039-3ACE-403B-A365-62668F12EEE5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5 6" xfId="23729" xr:uid="{6B4799A5-AD20-4AA1-A964-F1DAF89E25F8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0 5" xfId="23435" xr:uid="{8A61E03A-CD15-44CC-B339-7D3F43ABBEAF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45" xfId="22961" xr:uid="{82D33961-8D7D-4178-9DAB-B0E8E19FE880}"/>
    <cellStyle name="Millares 3 5 5" xfId="638" xr:uid="{C18037D6-715D-479A-A2F3-F57E6B4231BB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2 6" xfId="26110" xr:uid="{5984EBA9-F40C-42F2-99A7-F6DF3B1B2EB6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3 6" xfId="23759" xr:uid="{AC1937D2-D9B5-42A0-8303-1C68474AE0FC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5 9" xfId="23191" xr:uid="{C59868EC-D070-418F-8726-3A839FBE6DD3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2 5" xfId="26140" xr:uid="{8004E218-2BEC-4922-841C-EDB865D166A6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6 7" xfId="23789" xr:uid="{22D1337E-A6FF-422F-8A14-A37D9F06E1AA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2 5" xfId="26170" xr:uid="{DC85479A-C33F-4352-B666-7173B05AA34B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7 7" xfId="23819" xr:uid="{5E927F50-ED39-4A16-99E1-F85F4B26B4F0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2 5" xfId="26200" xr:uid="{63009EEA-1478-4990-9683-0C69ABE995E6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8 7" xfId="23849" xr:uid="{D98BDD00-F8FF-474E-8DC4-1E62062EFA10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2 5" xfId="26230" xr:uid="{E7F2C1BC-6481-4D03-8290-FA149EFF4463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 9 7" xfId="23879" xr:uid="{EC7043AF-EF93-454F-A982-0E8A7E5F6E86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2 5" xfId="27392" xr:uid="{68B19B01-3D97-4450-8C7B-32F95A5E9D4F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0 6" xfId="25041" xr:uid="{4F4BDBB7-AF38-43BE-BF17-39E2C057F7EC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2 5" xfId="27546" xr:uid="{08A9CB4C-B87C-4F49-8BA0-58688535C9C8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1 6" xfId="25195" xr:uid="{ACE13533-FFCE-4D7D-820A-CD16AD2E2ACC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2 5" xfId="27870" xr:uid="{20B37852-1412-481A-BD00-321CE67C9625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2 6" xfId="25519" xr:uid="{3AC0240A-783E-4747-A16B-ABC0F804373E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3 5" xfId="25749" xr:uid="{95D34A2D-2782-4921-A637-0168F0E3BCAD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4 5" xfId="23398" xr:uid="{A3A15C3C-37D7-484C-A177-F015BF4965DC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59" xfId="22937" xr:uid="{FC3F2278-C2E0-4754-A4B5-52317BD2ED56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2 5" xfId="27136" xr:uid="{1F21AB44-44D8-4BCF-BA0C-AEF23F9E3815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0 6" xfId="24785" xr:uid="{2AF1C9FA-FD16-4F99-9146-667C63E1A2A8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2 5" xfId="27196" xr:uid="{809EAA2B-FF30-470A-B25A-D0D00CCCB416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1 6" xfId="24845" xr:uid="{0113E7FD-88D0-413B-932D-9C40B8AD4ACF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2 5" xfId="27256" xr:uid="{D9D73145-B87F-4272-95FA-9D0D32C157B1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2 6" xfId="24905" xr:uid="{B339595A-B370-4BD5-872D-E47BB522050F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2 5" xfId="27316" xr:uid="{B242081F-B8A9-45D6-8203-519FE29FCE93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3 6" xfId="24965" xr:uid="{ADEE74A9-212A-4154-9C3F-BFCB61049FF0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2 5" xfId="27422" xr:uid="{ECF65B9A-9832-4919-B590-D0D7AFE48712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4 6" xfId="25071" xr:uid="{9F3B512E-63F1-430D-B8E4-96F5C1727304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2 5" xfId="27576" xr:uid="{DB9EDE63-A4D7-4549-B553-BDDC588C0276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5 6" xfId="25225" xr:uid="{E4D3FE94-C645-4FE0-BE45-C2FB8B6DFABC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2 5" xfId="27900" xr:uid="{557279A8-C5CE-43DA-B471-3A2D1020F263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6 6" xfId="25549" xr:uid="{CA6AA7E6-13F7-4961-87CE-4CE18D5BCBA8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7 5" xfId="25792" xr:uid="{2CB43792-6284-40C0-B130-FAF1C003FB74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8 5" xfId="23441" xr:uid="{B278462A-8AF1-4933-B9EF-7DF0BA291B7D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11" xfId="23118" xr:uid="{8C7C9E80-AB91-460E-8E81-177BBF110057}"/>
    <cellStyle name="Millares 3 6 2 2" xfId="331" xr:uid="{02FB078B-80A3-4635-8E9F-C7D4195532C2}"/>
    <cellStyle name="Millares 3 6 2 2 10" xfId="23348" xr:uid="{B00B6F10-9AA1-4544-A2A3-871C2D9DA47F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2 5" xfId="27822" xr:uid="{F90F6449-29EF-4BDF-93D5-76AB56766258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2 7" xfId="25471" xr:uid="{65CD610D-A7EA-4469-9CE0-AF4A77179AA7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3 6" xfId="27497" xr:uid="{9C22C4F2-84E4-419B-80B4-052D752BF8C9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4 6" xfId="25146" xr:uid="{BAC91D69-8C02-4DBB-81AF-1E4D08F0ACAE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2 5" xfId="27652" xr:uid="{7EB5399A-54CB-4E4A-95EC-827E3C354616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3 7" xfId="25301" xr:uid="{EC43AD99-A275-499E-85F4-42593095E2FF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2 5" xfId="28051" xr:uid="{4E86A25F-43FC-45C3-A363-E9BA145A55DA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4 7" xfId="25700" xr:uid="{6A3CF1FE-66F3-4DBA-B139-98D324D88FD1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5 6" xfId="26656" xr:uid="{2DDF5AAA-BBF1-49FA-B871-5E23BEF8C35B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6 6" xfId="24305" xr:uid="{BC0D6F71-4A0D-4087-B4D5-D26A71F36553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23" xfId="22967" xr:uid="{EF75F6FF-FD3C-4C64-83A9-00EC24662BDA}"/>
    <cellStyle name="Millares 3 6 3" xfId="233" xr:uid="{3BF3E37D-B0BC-416F-9B61-EF89AEC88A6F}"/>
    <cellStyle name="Millares 3 6 3 10" xfId="17881" xr:uid="{6C8D312F-F9C3-41E2-BF2C-78565F6A9B56}"/>
    <cellStyle name="Millares 3 6 3 11" xfId="23043" xr:uid="{0565EF70-E747-42D6-B843-F69AE0593EDF}"/>
    <cellStyle name="Millares 3 6 3 2" xfId="720" xr:uid="{1BDE2253-AB5F-4347-BEDD-E147AD487F75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2 6" xfId="27728" xr:uid="{33E1B3E5-2AAD-4F60-AFDA-BFA2030EA919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3 6" xfId="25377" xr:uid="{F4D89DDA-FB85-42AB-9971-FE4B3961B8EA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2 9" xfId="23273" xr:uid="{D92BB9FD-7D74-430F-AC95-BF1963A2A59A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2 5" xfId="27976" xr:uid="{9FF91879-05DB-40B9-9FF7-178AE511C617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3 7" xfId="25625" xr:uid="{9B8670EA-93FA-4D5F-9EB7-6147CCA6C15D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4 6" xfId="26716" xr:uid="{45E7A879-4412-4259-A288-FC8B0E8CBA10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5 6" xfId="24365" xr:uid="{D821D5D1-2430-46D6-8721-C23014C4D0DA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2 6" xfId="26776" xr:uid="{5CB15033-A2F1-4E11-98F4-1CDFCE5C5F87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3 6" xfId="24425" xr:uid="{26B3B854-CFA8-4DCA-8586-87CC37598526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4 9" xfId="23197" xr:uid="{2BCA59B9-BE93-4A67-A706-E1487C1C645C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2 5" xfId="26836" xr:uid="{A26B8409-6013-4224-A320-9963F18E7406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5 7" xfId="24485" xr:uid="{E2D62F8D-FC04-46AA-BE87-8D5B75AC5A38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2 5" xfId="26896" xr:uid="{BC1EFB03-91BA-4AC9-BC75-F0522C8E50E6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6 7" xfId="24545" xr:uid="{4242DFA8-EF3A-4DB7-92D9-CCB0EA38CDE0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2 5" xfId="26956" xr:uid="{6DEB963C-6B84-499E-B154-DC75F2470F4F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7 7" xfId="24605" xr:uid="{FA75ED4E-2D6A-40C8-9E4E-EC0EA6C55575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2 5" xfId="27016" xr:uid="{9710E0C5-07E8-4FA5-A5DC-E00248D579BE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8 7" xfId="24665" xr:uid="{C2D2119E-2090-495F-BE0B-613FE84CAA16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2 5" xfId="27076" xr:uid="{654C1FE2-2726-44EF-B19E-7CDBDCA1F996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6 9 6" xfId="24725" xr:uid="{AEDEA391-FAF9-48A1-ACBA-EB6E069A5FAD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13" xfId="22997" xr:uid="{7336934D-A703-4507-8DC1-68DC83092369}"/>
    <cellStyle name="Millares 3 7 2" xfId="187" xr:uid="{B95ABF91-9908-4B08-BE44-9BCE3732F942}"/>
    <cellStyle name="Millares 3 7 2 10" xfId="17986" xr:uid="{4B127879-413B-4A7A-AB83-1794CD23D7F1}"/>
    <cellStyle name="Millares 3 7 2 11" xfId="23148" xr:uid="{BC55E089-DD6E-4BEA-B123-4BC5AD97D231}"/>
    <cellStyle name="Millares 3 7 2 2" xfId="361" xr:uid="{E65DD411-D0E5-46BB-83D4-78DBDB2C74E0}"/>
    <cellStyle name="Millares 3 7 2 2 10" xfId="23378" xr:uid="{C9CAB914-E3E9-4519-A32E-94EAEADD0134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2 5" xfId="27852" xr:uid="{57FC9729-4A7D-4B42-ABD6-6F885EC41965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2 7" xfId="25501" xr:uid="{9055078F-4C17-4C49-9E67-A745A3285D64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3 6" xfId="27527" xr:uid="{3734F2CA-6182-4AD6-9A10-41E0E0A8E8D3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4 6" xfId="25176" xr:uid="{24AA363E-7D31-4AC5-9FE7-5807BED6955C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2 5" xfId="27682" xr:uid="{7CC5F7D4-0A97-4C21-876D-52EDC0BF2502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3 7" xfId="25331" xr:uid="{6DA8D37A-E4B8-4991-97A4-D4D6DCD87BE1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2 5" xfId="28081" xr:uid="{43DD6466-16A1-4109-8E47-7E7F75C8EFC7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4 7" xfId="25730" xr:uid="{F6CE1FD8-838D-450B-89EA-ACEA3BF30799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5 6" xfId="27346" xr:uid="{B3CE38BA-D3AC-4B61-B6E3-E77A01A4F557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6 6" xfId="24995" xr:uid="{60212220-6824-49FB-8E8A-72278B7F43C1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11" xfId="23073" xr:uid="{736247D9-DC8F-462E-BFC9-EB75E7BB6C71}"/>
    <cellStyle name="Millares 3 7 3 2" xfId="750" xr:uid="{38C47A10-871D-4A74-8557-D1CFD8B98B40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2 6" xfId="27777" xr:uid="{BBC75685-19D4-4780-8772-FA9821E4AAF4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3 6" xfId="25426" xr:uid="{E7A09E7C-8765-4944-B864-A449BC7AD397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2 9" xfId="23303" xr:uid="{81653F60-724B-4FF4-AAD3-43A21B3442C6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2 5" xfId="28006" xr:uid="{2BC1D1C9-1806-4CF6-B369-187E5F0EDA5C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3 7" xfId="25655" xr:uid="{376FAF83-DE37-4B5D-BA26-646FA94BC90D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4 6" xfId="27452" xr:uid="{2A874556-F13D-4D57-9196-8EC3B8918197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5 6" xfId="25101" xr:uid="{70AAF518-1493-4E24-94A8-C80040E6B7E5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10" xfId="23227" xr:uid="{5B59CF8B-9208-47DC-AABF-7D7DE27B41A3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2 6" xfId="27758" xr:uid="{ECC99215-A0A6-4DEA-AA60-992C32A1FF3F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3 6" xfId="25407" xr:uid="{1BB4BA79-908B-4CF5-875E-FA964CD92EA0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2 5" xfId="27606" xr:uid="{36AD2175-2857-4769-B397-FAB28DD75D45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5 7" xfId="25255" xr:uid="{489BBA58-9B21-4397-AA93-437C17E7C3F6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2 5" xfId="27930" xr:uid="{C5B128A0-E164-4558-AC56-A97D61A3B720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6 7" xfId="25579" xr:uid="{91CB3740-1492-4091-B47A-038998799B5F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7 6" xfId="25804" xr:uid="{807C14CC-6A7B-4A0B-BD00-2C17C7EDACBC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8 6" xfId="23453" xr:uid="{79D7B0EE-64AC-457F-8AF1-C2700F625D02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11" xfId="23013" xr:uid="{7C56EE66-B279-4C8F-8468-58A20D212BE9}"/>
    <cellStyle name="Millares 3 8 2" xfId="279" xr:uid="{251074CB-B96A-4B9D-97BE-AB8E23BB96D8}"/>
    <cellStyle name="Millares 3 8 2 10" xfId="23243" xr:uid="{AECA55A0-6E98-4AD4-A458-FA97CFEA60B4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2 6" xfId="27774" xr:uid="{0D1E28A9-9A23-49B5-BEAF-2D3E6E715FAD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3 6" xfId="25423" xr:uid="{8F3C8943-FB63-42FA-BDC3-7933B73456AC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2 5" xfId="27622" xr:uid="{D702EC96-A08C-4004-810D-C2379A6F6C12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3 7" xfId="25271" xr:uid="{9D28FB46-BAF4-46C9-9C46-1105890C6076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2 5" xfId="27946" xr:uid="{4150846C-AA8C-42BC-9F9C-E3AECF7DD0E4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4 7" xfId="25595" xr:uid="{11785153-E768-4A7E-8432-69BDB0F62A16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5 6" xfId="25828" xr:uid="{7AE77691-66FA-462A-B2E8-B570CA4ED3F9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6 6" xfId="23477" xr:uid="{762C7185-670E-45AB-9F93-A0A6555FBD7B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10" xfId="23167" xr:uid="{333BA2E7-F069-4B9B-ACF4-8AD8FBA2B8BE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2 5" xfId="27698" xr:uid="{20F87AAB-9666-480C-A130-A24E4A0AC0C3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2 7" xfId="25347" xr:uid="{7AE97839-039F-4A8E-8304-DE6BD1935E57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3 6" xfId="25852" xr:uid="{2D579677-4EA8-46D2-971F-AA4AA8648C31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4 6" xfId="23501" xr:uid="{4580823B-C464-4BBC-A505-08DCD49AB25D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2 5" xfId="25769" xr:uid="{EAAF7BB7-A51C-4381-9DF0-2BE754B186C5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4 6 6" xfId="23418" xr:uid="{0055B1B0-62D5-4683-91D6-AAC9ED9C2D8E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2 5" xfId="25771" xr:uid="{22BAB4FE-E4CE-4AAE-8836-2D511EED0597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6 4 6" xfId="23420" xr:uid="{7602DFF4-CE9F-49FA-8633-D6493FC6A7FD}"/>
    <cellStyle name="Millares 7" xfId="5" xr:uid="{FA0983C1-5943-4C5A-B369-663F385A280D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4 5" xfId="25773" xr:uid="{6D529B0E-FD8C-4C9A-BDDB-99BB37FE4DCF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7 9" xfId="23422" xr:uid="{8CA750EC-EF93-4D75-8D00-7157C786A7C9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2 5" xfId="25901" xr:uid="{DED91C66-D1DF-4DB8-89CF-D7E50EF50A87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0 7" xfId="23550" xr:uid="{F5A9B5F7-578E-479B-966D-82ECD279FAD0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2 5" xfId="25925" xr:uid="{1E2E53DC-C5D2-498F-AFFE-A6F2628F3634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1 7" xfId="23574" xr:uid="{953A792F-ED55-4963-B4C6-1571E5BECC6A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2 5" xfId="25949" xr:uid="{777326C0-4A65-45A0-8CE8-A89BA438C8E7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2 7" xfId="23598" xr:uid="{18012463-C7BF-4F1B-8F9B-00B1B927EB6A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2 5" xfId="25973" xr:uid="{261272C5-2240-4669-8FC3-6C7916AA336D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3 7" xfId="23622" xr:uid="{C397713C-9708-4435-A730-B9AD67215C8D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2 5" xfId="25997" xr:uid="{AAD408C6-02DA-4186-B7FE-4BA8DB3CBD73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4 6" xfId="23646" xr:uid="{A6BFDB14-20D2-46AC-9945-F07A846323B6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2 5" xfId="26027" xr:uid="{A630D645-A569-43AD-AF94-765D90F5811D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5 6" xfId="23676" xr:uid="{1B02BBB5-ECA2-4B15-A858-56BC0E386B29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2 5" xfId="26057" xr:uid="{C3098ACA-7DDA-44BC-8B84-3EC3F318DBDD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6 6" xfId="23706" xr:uid="{CEC6AC51-0F1E-4977-BC5F-81F610FBDE4F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2 5" xfId="26087" xr:uid="{C4E0E9B7-DECC-4764-BFFC-BE392B19DB6A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7 6" xfId="23736" xr:uid="{35BE75BD-46BF-4D75-B89F-DBF9192A005E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2 5" xfId="26117" xr:uid="{4BCBFB66-129E-41F9-9D19-38F5061C528A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8 6" xfId="23766" xr:uid="{6779D7B1-2F35-4320-BC58-8D1C9F218DC5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2 5" xfId="26147" xr:uid="{CCCFE654-E96F-4830-AE1B-59673FBEBFB5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19 6" xfId="23796" xr:uid="{434BBAA9-2073-4A86-81A7-C653F068665C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2 5" xfId="25928" xr:uid="{F757763B-C89A-47F6-AAA5-12660342189D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0 7" xfId="23577" xr:uid="{16E74250-B621-4615-8D20-16C18CC2E6BA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2 5" xfId="25952" xr:uid="{C98CBFA1-05D9-46DF-9FE1-FCB6D5B97B89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1 7" xfId="23601" xr:uid="{14211902-27FC-4180-9F66-804236F8B797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2 5" xfId="25976" xr:uid="{FC9EAF4C-152E-4C2C-A583-B16EAC80ED27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2 7" xfId="23625" xr:uid="{2922F19A-C6B3-4C99-AC4B-F56BD9A0029B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2 5" xfId="26000" xr:uid="{6B2EDF4A-5223-4EAC-8F46-55E160467E6A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3 7" xfId="23649" xr:uid="{312CBD0B-CAFA-43F5-BFB3-0E14C1D7B9B5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2 5" xfId="26030" xr:uid="{87AD4302-7144-4784-9399-C6BFF127A8F6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4 6" xfId="23679" xr:uid="{93C2DBC1-615C-4143-B9AB-D229366C92D9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2 5" xfId="26060" xr:uid="{6A25914A-3C40-4689-8B2C-467A57B156A6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5 6" xfId="23709" xr:uid="{B146DA96-E0A6-4EFA-9E90-2C394351F2F0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2 5" xfId="26090" xr:uid="{BBD07D29-6B0C-4474-A4C0-ACCB4612E772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6 6" xfId="23739" xr:uid="{BD0711C8-4C07-4BBB-B333-7BAB21F505B0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2 5" xfId="26120" xr:uid="{EB8DA9B6-1BC6-48EE-A4BC-DF86B28FC849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7 6" xfId="23769" xr:uid="{30E65177-F2DA-490F-A15B-81761565AC82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2 5" xfId="26150" xr:uid="{AF9BD146-3E90-48A5-9066-6DA7D6DE5AD8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8 6" xfId="23799" xr:uid="{56CD7C54-DA0F-4A53-89F6-052133D7D7F3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2 5" xfId="26180" xr:uid="{18661975-06BA-4468-8381-8E2333575D76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19 6" xfId="23829" xr:uid="{BFBF60EF-9A25-46B1-BF86-B43AD91AEEEF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2 5" xfId="25981" xr:uid="{959B082F-12FD-4F74-AA3D-18C9D7100CFF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0 7" xfId="23630" xr:uid="{8A98B64C-F6FE-44BA-994A-547F16F05207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2 5" xfId="26005" xr:uid="{414F8F99-4206-487C-ABB4-14DC1257885C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1 7" xfId="23654" xr:uid="{511C4035-50DE-4945-8676-38C12624C14F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2 5" xfId="26035" xr:uid="{51992CF5-5B3E-4220-BA01-A9555F4D5CBA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2 6" xfId="23684" xr:uid="{8B05DE36-EA44-4999-95FB-D4ABF74C0E2C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2 5" xfId="26065" xr:uid="{1AD09BB6-B4F4-4226-B83A-500101736D74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3 6" xfId="23714" xr:uid="{B8F15224-DA78-41D1-BBC2-9E43732264F6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2 5" xfId="26095" xr:uid="{46995EC5-18CD-4BB0-953B-61676DBD452F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4 6" xfId="23744" xr:uid="{A0540EC4-036B-4955-BF84-01B98CDE6DC2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2 5" xfId="26125" xr:uid="{9BF0A889-460D-497A-AF8F-46A59B967317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5 6" xfId="23774" xr:uid="{6CF97694-9BB7-4F2E-92B6-2B37508439C5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2 5" xfId="26155" xr:uid="{154846F9-F7B7-401E-8B01-A223AC9F4776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6 6" xfId="23804" xr:uid="{F8E90DA2-38F6-40F5-8DAC-50E56CD94522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2 5" xfId="26185" xr:uid="{461B353B-AA2D-4FAC-BBB2-98C13004122B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7 6" xfId="23834" xr:uid="{226244BD-4F64-40BE-A0A0-7EB089527D31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2 5" xfId="26215" xr:uid="{A9A28E69-16A3-45A2-BD1A-99ADCDA9C28C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8 6" xfId="23864" xr:uid="{71AE0D76-4866-4481-BF8C-83342C53429D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2 5" xfId="26245" xr:uid="{3608AF67-71A5-41E3-B3BC-A4C30462BDB4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19 6" xfId="23894" xr:uid="{7606A5FA-EB5A-4BA3-A662-5BE08C5F41FA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2 5" xfId="26017" xr:uid="{15B37ED9-F837-4D79-A376-C10D697E8304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0 6" xfId="23666" xr:uid="{8622EC2D-264A-4E8B-8D50-904E99A2C484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2 5" xfId="26047" xr:uid="{94ECEDDC-82F3-4762-A322-FDE104F5771E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1 6" xfId="23696" xr:uid="{043B3C4F-6DD5-4EF4-B287-5817347613E4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2 5" xfId="26077" xr:uid="{F7FB77D8-F08F-4893-8FD2-F4E35D609F8E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2 6" xfId="23726" xr:uid="{58CFA026-F1AB-47A7-8B06-9B90FB45A708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2 5" xfId="26107" xr:uid="{1BB45B0F-49FD-4E6F-877D-9A8EEE8E991B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3 6" xfId="23756" xr:uid="{F7728042-A822-4D80-822A-010148A7B4DB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2 5" xfId="26137" xr:uid="{E09895CE-7293-43FB-BF48-EF580D1E0BC9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4 6" xfId="23786" xr:uid="{02283FDA-C914-45CF-A191-9526A6421F54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2 5" xfId="26167" xr:uid="{8EA816C2-4EAC-40EF-A474-A4A38368AFA4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5 6" xfId="23816" xr:uid="{E31FB346-8E0F-4EE8-A5A0-EF847CD3D423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2 5" xfId="26197" xr:uid="{A4D05C03-FAB6-4CF6-B34B-3E62EFAA8A1D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6 6" xfId="23846" xr:uid="{CF66A813-B01D-4DED-9CED-4ABA60685B3A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2 5" xfId="26227" xr:uid="{6ABE5514-0CF4-431B-B193-79E565BB4508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7 6" xfId="23876" xr:uid="{03526F59-92C8-45B2-8828-2A7AD7DE96A8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2 5" xfId="26257" xr:uid="{12EC8ED1-6195-4AAA-B101-C2CFA82887FE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8 6" xfId="23906" xr:uid="{9D3AE290-7FF6-4D72-96AB-5FD2613754F4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2 5" xfId="26287" xr:uid="{366ECF53-1B36-4DFC-BBCF-D3F0305180AD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19 6" xfId="23936" xr:uid="{A38A96A0-C5CD-4083-AB19-D16477F0282F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2 5" xfId="27157" xr:uid="{48A4026B-9403-4BB8-9A8F-FF7D366A5306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0 6" xfId="24806" xr:uid="{45BA108A-060C-4C14-8F53-0EE356C8B9D1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2 5" xfId="27217" xr:uid="{8C29E6ED-DBB5-47B3-A7CC-4F10718C7366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1 6" xfId="24866" xr:uid="{34184557-6669-42DF-B4DF-5FC42CB2A545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2 5" xfId="27277" xr:uid="{0D54EF2A-1DC4-417B-9318-FA15EF24EECD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2 6" xfId="24926" xr:uid="{13B5FFE4-D261-447C-B5DD-B651EC1884D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2 5" xfId="27337" xr:uid="{07FBF81D-4B57-49CB-8756-3762D6890D9C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3 6" xfId="24986" xr:uid="{92403AFA-999C-4214-AE85-7A78E73C3129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2 5" xfId="27443" xr:uid="{AFBA1B4E-FF82-491F-BFF7-9B391965CC90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4 6" xfId="25092" xr:uid="{2C1ECDA5-7899-4651-83DA-D995527B9EE9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2 5" xfId="27597" xr:uid="{478B2696-E58E-473B-994D-8370FE0D8B33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5 6" xfId="25246" xr:uid="{F3CD2C12-9162-4378-A193-EB4C8F5D4075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2 5" xfId="27921" xr:uid="{9EC3A247-EB39-470A-9D0C-6A6E39726852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6 6" xfId="25570" xr:uid="{026C7651-B7F8-4739-A0D2-3012E0B34862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7 5" xfId="25825" xr:uid="{4F9F92A0-32E5-4B9D-AEC2-4470DF1742AD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8 5" xfId="23474" xr:uid="{D21694A0-F838-415C-9D3B-7C29A69309DC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11" xfId="23139" xr:uid="{F525C4FF-B7CF-4F8A-B9F8-751B797EBEAD}"/>
    <cellStyle name="Moneda 2 2 2 2 2 2 2" xfId="352" xr:uid="{C821D376-5D9E-404A-BCF4-EFEF726001C0}"/>
    <cellStyle name="Moneda 2 2 2 2 2 2 2 10" xfId="23369" xr:uid="{C094E216-6958-49C6-AC37-76FA85E1309F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2 5" xfId="27843" xr:uid="{3F83740B-8F16-4C62-AA5B-C8332BAE7C70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2 7" xfId="25492" xr:uid="{89BF5B03-1438-437C-A233-7E3E3FA497F2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3 6" xfId="27518" xr:uid="{EF48B87C-2EA5-4B99-8135-7BEB3A92D955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4 6" xfId="25167" xr:uid="{E7968144-D645-4F50-9F0D-7ABF9707666A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2 5" xfId="27673" xr:uid="{D9BAD0AE-EBAF-4D9E-8C61-81BEB06D1FF4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3 7" xfId="25322" xr:uid="{6EDB3AE8-53D3-4506-B6C3-56B7DACBB99B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2 5" xfId="28072" xr:uid="{7079F486-9202-4635-BF26-8069A72C9345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4 7" xfId="25721" xr:uid="{AB527760-2D4D-4544-AB69-28B42E9167A9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5 6" xfId="26677" xr:uid="{6EEA8F04-2B2C-4CA0-BFD2-CA3BDB488F15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6 6" xfId="24326" xr:uid="{FEA06D94-DF8F-464E-9966-21AF05717552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23" xfId="22988" xr:uid="{0FA05F5E-7E13-49B8-B777-51D7BC8DC811}"/>
    <cellStyle name="Moneda 2 2 2 2 2 3" xfId="254" xr:uid="{FDB38320-D68D-440A-B1AC-35975479EB2B}"/>
    <cellStyle name="Moneda 2 2 2 2 2 3 10" xfId="17902" xr:uid="{05EA6591-7681-487E-82E1-EC7BD5E340FD}"/>
    <cellStyle name="Moneda 2 2 2 2 2 3 11" xfId="23064" xr:uid="{036275D6-7FA8-4B8C-A277-E03ED2968238}"/>
    <cellStyle name="Moneda 2 2 2 2 2 3 2" xfId="741" xr:uid="{FD03E228-96BC-4D43-8120-19D120B68F64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2 6" xfId="27749" xr:uid="{1BA63343-C412-4A87-937B-1CEC9904AFA6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3 6" xfId="25398" xr:uid="{B48FD506-4800-45C5-ACB9-E76F9325A648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2 9" xfId="23294" xr:uid="{D2994523-E5C2-4B0B-8498-EF0BE0150300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2 5" xfId="27997" xr:uid="{479E1625-48DD-4376-9E12-03C5CD238793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3 7" xfId="25646" xr:uid="{0EC23CB9-2E1C-49B5-A180-5B798105CBBF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4 6" xfId="26737" xr:uid="{33112C18-60E6-4A3D-A8A7-356A31775087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5 6" xfId="24386" xr:uid="{EDC2BD3F-9F16-49A5-9DB1-1B7A837FCE5C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2 6" xfId="26797" xr:uid="{C3FF413D-3420-4720-AA79-926C4E8DF6B2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3 6" xfId="24446" xr:uid="{9E43C39C-A2FB-444B-99BA-9CA7061784B9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4 9" xfId="23218" xr:uid="{5C54BDC8-E5FB-45BD-A433-FC722A311234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2 5" xfId="26857" xr:uid="{C77B325E-A9BC-42BC-B93D-103E16E39CE1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5 7" xfId="24506" xr:uid="{7A77382D-7BFD-45D7-A0E7-41B3C5F66449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2 5" xfId="26917" xr:uid="{9308DB56-8582-4F9F-B1C1-68416D955543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6 7" xfId="24566" xr:uid="{B386C6C1-F85F-49AE-BD82-2A6E6CCCA4C0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2 5" xfId="26977" xr:uid="{470AA856-BF8B-47EE-8B52-358BF005A258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7 7" xfId="24626" xr:uid="{A203091C-9511-45F5-99BE-5ED0D98C25EE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2 5" xfId="27037" xr:uid="{F1AC9DE5-4A30-4F72-8E62-E31B4A9DA870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8 7" xfId="24686" xr:uid="{99210B34-FC81-4E44-B8F1-8FF3BE837EAC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2 5" xfId="27097" xr:uid="{E295D02A-76F3-4872-A5A2-66CC0B8D43AE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 9 6" xfId="24746" xr:uid="{B03FE4A7-11DD-4190-AC6A-79488FF86BAE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2 5" xfId="26317" xr:uid="{D3CEF224-59F5-408D-9897-414E28D0C74F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0 6" xfId="23966" xr:uid="{0B3B02E3-98E8-4EB3-950B-DCD1D4ECB28A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2 5" xfId="26347" xr:uid="{0BFD7962-51EC-4A3B-8299-7E787DEB8CAF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1 6" xfId="23996" xr:uid="{1D4468E6-C4AB-42A0-B992-E52865AF1F88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2 5" xfId="26377" xr:uid="{589C2EF8-EAEC-4AB7-A11F-A648A37F3C76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2 6" xfId="24026" xr:uid="{D94FE227-C99F-4505-8DF7-09801F11B919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2 5" xfId="26407" xr:uid="{EA20717F-160C-45C0-B58A-6E6A19A675C6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3 6" xfId="24056" xr:uid="{50A61A3B-63DA-439E-B87A-0CDB8A43C01D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2 5" xfId="26437" xr:uid="{97726C60-1AFB-46DF-9386-6E1F359DB4CB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4 6" xfId="24086" xr:uid="{B1CF2BD9-9439-4C13-A934-00E4F0495F8E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2 5" xfId="26467" xr:uid="{4B57FCE3-CC9C-4D04-A82C-469DA90DA2FE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5 6" xfId="24116" xr:uid="{F3EBB070-EE98-463D-81A9-46BFC05AA53B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2 5" xfId="26497" xr:uid="{0B5E87BF-7C9E-457D-949F-5F954A0B31BF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6 6" xfId="24146" xr:uid="{D95F8359-0DAD-4A6C-9031-F492C07F3D13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2 5" xfId="26527" xr:uid="{12BF1EEF-C644-4195-A2A8-8B6498DC087E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7 6" xfId="24176" xr:uid="{73169964-28D9-4D8F-9073-8686F3433BEB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2 5" xfId="26557" xr:uid="{DE19CA40-8D3C-4931-B09B-29CE0350F91D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8 6" xfId="24206" xr:uid="{0B6A8080-E8F9-4A22-8734-7303B88D4A95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2 5" xfId="26587" xr:uid="{B7D35337-52DB-4470-B4E1-A90FD9DD7F2A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29 6" xfId="24236" xr:uid="{A65BAE31-886D-4A79-8FA9-A9B1F4A69870}"/>
    <cellStyle name="Moneda 2 2 2 2 3" xfId="148" xr:uid="{595777C9-C330-4202-9A94-48E7A8C7BD28}"/>
    <cellStyle name="Moneda 2 2 2 2 3 10" xfId="17947" xr:uid="{7AC51E47-72AE-47A7-A37F-4171757BCDF2}"/>
    <cellStyle name="Moneda 2 2 2 2 3 11" xfId="23109" xr:uid="{9A6A5A9B-A3B6-43B4-B188-AB250DAD801C}"/>
    <cellStyle name="Moneda 2 2 2 2 3 2" xfId="321" xr:uid="{1FAA6D96-ADDC-45BB-8556-65C486BFA679}"/>
    <cellStyle name="Moneda 2 2 2 2 3 2 10" xfId="23339" xr:uid="{219819BB-1776-4B34-9A43-189E082E4677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2 5" xfId="27813" xr:uid="{206DDE81-4B4A-42DB-8321-06EF221A05B4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2 7" xfId="25462" xr:uid="{C5B0DE6B-5485-4385-AE00-63CB312A73D3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3 6" xfId="27488" xr:uid="{1CDBB9FD-E905-47A6-A5EF-8246AA47A5CB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4 6" xfId="25137" xr:uid="{72CA267D-DE84-41AE-B566-4C00EAC7A2C7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2 5" xfId="27643" xr:uid="{CDDCA825-AAE9-4F8A-BAC0-BF2F05DCD589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3 7" xfId="25292" xr:uid="{42453AC3-35BD-42AD-9FBC-BA56F50950BE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2 5" xfId="28042" xr:uid="{8C980A2C-0A5F-41A2-A2BF-50920565A467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4 7" xfId="25691" xr:uid="{BB5C0BCB-74A6-41A2-9E36-2051BBEB91A5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5 6" xfId="25849" xr:uid="{FEA6EEA8-D3C6-4949-B3E6-B981EB8A1778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6 6" xfId="23498" xr:uid="{B0883A09-7C9F-4B58-A9C5-F0AA58190BFA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2 5" xfId="26617" xr:uid="{15A6F7AC-150C-498F-8355-32C898AAA72F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0 6" xfId="24266" xr:uid="{864B3C4A-076E-47AE-8E0A-9A2528BE72E3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2 5" xfId="26647" xr:uid="{033D484B-E918-48B9-9C86-D2C8CD5E8052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1 6" xfId="24296" xr:uid="{64C89F97-8EF7-49A1-8C42-AEDAB744ECFB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2 5" xfId="26707" xr:uid="{A0257FA5-6DEB-4A5F-B275-DC851559DD4A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2 6" xfId="24356" xr:uid="{3E233C8C-40CE-4B01-A2DE-B3BDCB825F57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2 5" xfId="26767" xr:uid="{1D77E52C-4510-4BBD-89F6-01502F4C5337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3 6" xfId="24416" xr:uid="{3F54DEC7-3DC6-4402-A3FC-DB945BEDBAB0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2 5" xfId="26827" xr:uid="{AC75BC12-E186-4148-B49E-BA4F0E12370D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4 6" xfId="24476" xr:uid="{CF9B20AE-FC59-44CC-9505-C3AED4A9225E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2 5" xfId="26887" xr:uid="{8BDC4D38-5566-4AD1-966B-EF85D5CA0A61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5 6" xfId="24536" xr:uid="{B66EB960-F182-4562-86BD-497FB8E97D0D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2 5" xfId="26947" xr:uid="{EF751936-A2B1-40FE-BA32-96A6D0354971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6 6" xfId="24596" xr:uid="{7776BE85-34EA-47FD-AF1E-3EACF7BAB06C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2 5" xfId="27007" xr:uid="{2528307A-B3BF-481D-B2D2-D9BFB998A40C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7 6" xfId="24656" xr:uid="{6D8ECC69-206B-4EDB-AF50-3BC798226E24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2 5" xfId="27067" xr:uid="{A30BB81F-C281-4547-AE4F-84932E3C1AA3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8 6" xfId="24716" xr:uid="{84D2BA8D-0838-4055-A54D-D6CC07D8C280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2 5" xfId="27127" xr:uid="{74A85526-A676-47B5-BC83-48759A3BD9C0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39 6" xfId="24776" xr:uid="{74FBF8C5-7D77-4D55-87DA-6617ABE4DB3F}"/>
    <cellStyle name="Moneda 2 2 2 2 4" xfId="224" xr:uid="{747CD832-0FDE-4349-838C-7070FD2B4FE8}"/>
    <cellStyle name="Moneda 2 2 2 2 4 10" xfId="17872" xr:uid="{0FFB493F-369F-4EDD-8E9B-8252351E3138}"/>
    <cellStyle name="Moneda 2 2 2 2 4 11" xfId="23034" xr:uid="{D303FDB4-BCF5-414C-B308-D09420EDD4F3}"/>
    <cellStyle name="Moneda 2 2 2 2 4 2" xfId="711" xr:uid="{E2D99A62-99B0-4318-B5F7-DE7AC2276BE1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2 6" xfId="27719" xr:uid="{A51CF5F1-6BCF-45C4-8DD6-283EBCDD99C9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3 6" xfId="25368" xr:uid="{C74E69E7-F1A3-4394-AD8B-2EBF2D840730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2 9" xfId="23264" xr:uid="{58DA0249-83F1-4C7B-9011-A75BD454F2E1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2 5" xfId="27967" xr:uid="{84563CBE-5F75-4941-B8AF-F6DA6275766E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3 7" xfId="25616" xr:uid="{C917AF74-FB7B-4BFF-92F4-59946B29D657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4 6" xfId="25873" xr:uid="{3B1AE23E-AC0A-4396-8E67-3CC5A48310B6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5 6" xfId="23522" xr:uid="{CD3B7A41-DA94-42B7-985E-B96C42FCC9B6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2 5" xfId="27187" xr:uid="{FB175E99-1213-44FB-AA0F-EC9839C6363C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0 6" xfId="24836" xr:uid="{2ECD70F8-11FF-4090-9EF7-2561B563C09C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2 5" xfId="27247" xr:uid="{568A6783-E2B6-4DED-B337-9FC313FD4FAA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1 6" xfId="24896" xr:uid="{0F8926A5-B4F6-4941-877B-E5DF34BA858A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2 5" xfId="27307" xr:uid="{44C3058A-D1AF-45CE-B0EA-E928FEE4DB1E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2 6" xfId="24956" xr:uid="{3DF783CB-141E-4C77-9456-769C9A06A7C3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2 5" xfId="27383" xr:uid="{4D8EFB69-EFDE-4A3E-A488-74C9DC620336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3 6" xfId="25032" xr:uid="{48432C8E-B357-4A12-8D30-BB672566B0BA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2 5" xfId="27413" xr:uid="{17896935-6407-4463-BF4F-3A8132A116EE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4 6" xfId="25062" xr:uid="{40022E12-7A5F-441D-A295-4AB133E6DBC3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2 5" xfId="27567" xr:uid="{FF4BA6E2-45FC-4A7B-B413-7A2C44ABDD7C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5 6" xfId="25216" xr:uid="{CC7D2DD0-38C0-4221-90A7-0947EE4B733E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2 5" xfId="27891" xr:uid="{D18B8B47-9C37-4B26-A4A0-202DC18BFC1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6 6" xfId="25540" xr:uid="{33BB0A88-E826-43FD-80B5-CF0CFAA4BC0B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7 5" xfId="25801" xr:uid="{3DA15A58-7565-4792-B480-F78F959F9765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8 5" xfId="23450" xr:uid="{5B0DCEA0-78F3-432A-B25F-9FB3B57878FE}"/>
    <cellStyle name="Moneda 2 2 2 2 49" xfId="2249" xr:uid="{3779290F-923A-46E5-A395-DA820BCFB0D2}"/>
    <cellStyle name="Moneda 2 2 2 2 5" xfId="635" xr:uid="{CD3FD68A-29E4-44C9-B005-9BA7BCB1FF20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2 6" xfId="25897" xr:uid="{28CEA512-E239-4270-8ADF-BF5E5E4A6CA7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3 6" xfId="23546" xr:uid="{9AC8D405-0DA8-419E-A3DB-6F23DB86638C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 9" xfId="23188" xr:uid="{20DDDC7C-F0DC-4943-BF2A-6E48D6EED3EB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53" xfId="22958" xr:uid="{3E44A11C-F43F-485F-A491-EF06FB8DC23E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2 5" xfId="25921" xr:uid="{1EEECFC1-1C1A-428E-8782-2E97ACB2CCB3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6 7" xfId="23570" xr:uid="{9E188442-BD81-4401-810F-5EA1C41DF2B3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2 5" xfId="25945" xr:uid="{E1D248D2-EDB2-4F0A-A80B-6850CCB1584F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7 7" xfId="23594" xr:uid="{741B1E6F-27DD-4C53-87B5-827DEB828452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2 5" xfId="25969" xr:uid="{55CEA158-331E-4C74-B96E-74786FBE094C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8 7" xfId="23618" xr:uid="{03B7D90A-8F8E-4E48-B52E-DD59402AFC34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2 5" xfId="25993" xr:uid="{BAC58378-46F2-4CDE-B093-3AAA931852A2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 9 7" xfId="23642" xr:uid="{AD51859A-A30D-4098-9A85-DA62A56BCE65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2 5" xfId="26275" xr:uid="{A2EE9664-AB97-48F3-AB31-174F4AB3989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0 6" xfId="23924" xr:uid="{45BCFCF2-BC07-4B06-97E4-9A1A66D3D22E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2 5" xfId="26305" xr:uid="{BD65F779-6D53-455B-BD6B-17A598182A4A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1 6" xfId="23954" xr:uid="{CC2A3A9A-4644-4A76-9F5D-A17C74FE2799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2 5" xfId="26335" xr:uid="{EA9098C8-D28A-40AB-A6E9-EE7E715D01EB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2 6" xfId="23984" xr:uid="{AD257E3C-C0CA-457C-B614-DBA4AAF661AE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2 5" xfId="26365" xr:uid="{1CFB0AFA-D727-41BC-AA52-9B6570CA7235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3 6" xfId="24014" xr:uid="{1DE12FFC-2155-4E84-91FD-BFCA24069D20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2 5" xfId="26400" xr:uid="{E1648152-D1C3-491A-AED9-EDD8743ECE5B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4 6" xfId="24049" xr:uid="{9B86953A-B057-44A1-9854-B8C2C1A4DE6C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2 5" xfId="26425" xr:uid="{04F6C2B6-25B5-4196-82EB-BE57DE5005F1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5 6" xfId="24074" xr:uid="{16214C2A-BBE5-4CB3-A4DB-D5D9BDDE5351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2 5" xfId="26455" xr:uid="{89D8B85A-2296-42AC-B13E-F3E5E408F9BA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6 6" xfId="24104" xr:uid="{C78BBFCF-906E-448D-AD71-3C1FE2345BB5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2 5" xfId="26485" xr:uid="{9F1C4C00-163A-4E6E-8129-3F165F8A21E9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7 6" xfId="24134" xr:uid="{DF2BF671-B650-4743-99E2-20D883E4A0D8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2 5" xfId="26515" xr:uid="{2B95A4E1-D9FF-4F5A-8B5D-172C96B9A40E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8 6" xfId="24164" xr:uid="{529DE4A3-9EC2-4085-8547-95271BE4F31E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2 5" xfId="26545" xr:uid="{D379CF1D-E1E7-451E-8AE3-27077410B981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29 6" xfId="24194" xr:uid="{28C9C4B6-E40B-4985-BF2D-EB84E6583AF3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2 5" xfId="27145" xr:uid="{39715269-9910-40F5-8C0A-81B361122EFF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0 6" xfId="24794" xr:uid="{E4F47220-F7B9-45D3-8AB3-48207B6912F2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2 5" xfId="27205" xr:uid="{948ABFC5-9644-4707-94E4-D3AAE900C576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1 6" xfId="24854" xr:uid="{445E0E1C-7D09-4D14-A803-F86B6CE6AF39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2 5" xfId="27265" xr:uid="{53210E12-CAB5-4269-BD1E-AE8CAAB14B5E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2 6" xfId="24914" xr:uid="{4624C568-1553-4FF2-802E-AE3ED3623E9F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2 5" xfId="27325" xr:uid="{42625DDF-1C5C-4A53-8735-B727C044F2B7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3 6" xfId="24974" xr:uid="{C7EBAE73-5B7D-4393-967D-6FF0A7923FDF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2 5" xfId="27431" xr:uid="{78615F22-6F66-42F1-AF57-8D44F8F5ACDF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4 6" xfId="25080" xr:uid="{09FDEDC5-E4E2-44D1-8381-F9E970284F1E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2 5" xfId="27585" xr:uid="{65247550-A844-49B2-BDBB-258D3224F5A7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5 6" xfId="25234" xr:uid="{8096DA63-5B59-4C02-9566-33E730DACA4F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2 5" xfId="27909" xr:uid="{79CC1747-16AE-4550-A654-9D84C8BC0F39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6 6" xfId="25558" xr:uid="{131CF23E-DC43-4F5B-8F92-C6BCD01D38A6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7 5" xfId="25813" xr:uid="{7D9BABBB-ACD1-46CA-80C3-902C34263299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8 5" xfId="23462" xr:uid="{735C565E-3807-4C3E-B68E-899A7329680D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11" xfId="23127" xr:uid="{89F050F4-DF3E-4AF5-88DA-2450196E7568}"/>
    <cellStyle name="Moneda 2 2 2 3 2 2" xfId="340" xr:uid="{6EDABFFE-0243-450C-9F75-5D348CC78FF1}"/>
    <cellStyle name="Moneda 2 2 2 3 2 2 10" xfId="23357" xr:uid="{B3926E17-86D7-4A2F-ADAD-7629D07FB28D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2 5" xfId="27831" xr:uid="{A24784CB-CEF2-4E2B-89E5-156912BFF9A3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2 7" xfId="25480" xr:uid="{4EE9B57C-3230-4395-AD76-7AE32835D224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3 6" xfId="27506" xr:uid="{13C0EDB7-9E71-43F4-9540-8F43B3F849E0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4 6" xfId="25155" xr:uid="{4D81C708-7518-43E2-9C2B-15848211ABC4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2 5" xfId="27661" xr:uid="{1B9A14D8-0290-484B-B8F0-503CC3FAF3BA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3 7" xfId="25310" xr:uid="{3F86B913-9BC4-4684-ABC0-EEDCC07BC9F6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2 5" xfId="28060" xr:uid="{13188D1E-91F3-468B-9042-E34506AF0D54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4 7" xfId="25709" xr:uid="{EED1393E-654A-4C89-87D4-E9CD2D3FFB7A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5 6" xfId="26665" xr:uid="{FD049AC4-9308-45F5-A443-00BBC465E75F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6 6" xfId="24314" xr:uid="{D9F9AC11-C2BC-4D18-8FD3-EC1A27C4B8B0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23" xfId="22976" xr:uid="{1DB1E954-2BBD-4D92-8C5F-7C21494C7615}"/>
    <cellStyle name="Moneda 2 2 2 3 3" xfId="242" xr:uid="{438D996E-34FC-451D-B9E8-BFF61BE705C6}"/>
    <cellStyle name="Moneda 2 2 2 3 3 10" xfId="17890" xr:uid="{4889C6E7-E60E-4827-8B44-2E2AC9B4056C}"/>
    <cellStyle name="Moneda 2 2 2 3 3 11" xfId="23052" xr:uid="{6E92C414-4440-403E-90A3-C0D4BC402B1E}"/>
    <cellStyle name="Moneda 2 2 2 3 3 2" xfId="729" xr:uid="{EA583A82-E013-4A87-A7CC-91666B384461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2 6" xfId="27737" xr:uid="{133094C0-99C2-406C-B7AF-87CADD6E00EC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3 6" xfId="25386" xr:uid="{0AE362CD-AE19-4C99-98C4-71EDCE9549E1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2 9" xfId="23282" xr:uid="{89632ADD-B209-431B-85B9-1D4D360AB613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2 5" xfId="27985" xr:uid="{CC4D7E10-0FB2-49CC-B522-B7A76E4C6EA4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3 7" xfId="25634" xr:uid="{FD48E3C5-757B-490B-9DB8-EB93F7D4D9AC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4 6" xfId="26725" xr:uid="{8B8E9D64-1A16-466B-A001-0079ACA39981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5 6" xfId="24374" xr:uid="{003F1481-892E-4200-895E-EE04F96F54A7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2 6" xfId="26785" xr:uid="{2D4320B9-C9D3-4F9D-9969-28C4F3CA9ABE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3 6" xfId="24434" xr:uid="{E7CEDEC4-166F-430F-96A9-9A090053EC79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4 9" xfId="23206" xr:uid="{8B9AC5B2-208B-4695-ACA4-14170C1162B0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2 5" xfId="26845" xr:uid="{88E11E80-4C52-4080-ACA6-D23856483600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5 7" xfId="24494" xr:uid="{ED9B508B-8FF7-4497-8E1D-9AC41EA270CD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2 5" xfId="26905" xr:uid="{F0514BB0-B387-428C-89FF-745C44743DF8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6 7" xfId="24554" xr:uid="{2E387C48-948A-42D5-9261-DAFA3BA9E946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2 5" xfId="26965" xr:uid="{3158EE29-7F0D-4C93-AEBC-712909C27EDA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7 7" xfId="24614" xr:uid="{09A8B65D-ABE8-4013-B664-1C9158D16A3C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2 5" xfId="27025" xr:uid="{09401199-D330-4ADC-99CB-7A2B93C23D8E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8 7" xfId="24674" xr:uid="{8B7E1BD9-DB04-4507-B7D7-C159E724183B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2 5" xfId="27085" xr:uid="{9BB28FA5-E264-453A-B713-63053EB44F46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 9 6" xfId="24734" xr:uid="{BD708FE8-4910-4861-81AE-16BDD097BB99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2 5" xfId="26575" xr:uid="{B36D167F-C2CB-4E59-AD60-06E994EABB53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0 6" xfId="24224" xr:uid="{F81097AE-60EB-4ACB-A3E8-EC3A88F93851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2 5" xfId="26605" xr:uid="{F87E94E1-908B-488B-B731-671618296582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1 6" xfId="24254" xr:uid="{4CD03C20-5BA8-44E8-897B-E3DA7D9785EC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2 5" xfId="26635" xr:uid="{68C95995-EA56-4882-AAF9-85D90E2D9021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2 6" xfId="24284" xr:uid="{34C40AC7-DD3B-4603-B9EA-4973C604FEB7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2 5" xfId="26695" xr:uid="{0C22D9A7-7AE5-46D1-98B6-2B43AE9E8FF3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3 6" xfId="24344" xr:uid="{32507189-C1FF-49AE-91AE-E95EECABD9F9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2 5" xfId="26755" xr:uid="{8B528AE7-B3E8-4B9F-A64F-7DEB6F9A529C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4 6" xfId="24404" xr:uid="{AAEB8570-769B-470F-9012-07DA681B8D55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2 5" xfId="26815" xr:uid="{AB814DBA-5220-41A3-B3CE-C4AEB9B30422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5 6" xfId="24464" xr:uid="{519AF839-9472-433D-A7F1-FF76F4251041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2 5" xfId="26875" xr:uid="{F898E828-9638-4920-AFE5-DCED40D91CB5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6 6" xfId="24524" xr:uid="{413FE7A0-0A2E-4CF4-9483-5B032EFE2637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2 5" xfId="26935" xr:uid="{F3437BDF-8806-4AA9-89E7-A205957CCF82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7 6" xfId="24584" xr:uid="{AE7FFD79-4249-429F-A1B0-DDB514BE51DD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2 5" xfId="26995" xr:uid="{61AD95CE-8B49-4237-AF36-5A84C76A4D4F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8 6" xfId="24644" xr:uid="{2853911D-748F-4A2C-B2C2-E02BA81A36D3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2 5" xfId="27055" xr:uid="{B942FA42-61D7-4C7D-A490-CE3FFC866251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39 6" xfId="24704" xr:uid="{59258E40-BF97-4EB1-8000-D68BEDA20488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13" xfId="23011" xr:uid="{3629AE96-2E0F-49A4-B7E8-455B08142961}"/>
    <cellStyle name="Moneda 2 2 2 4 2" xfId="201" xr:uid="{106C03DE-E223-4C6F-9742-C2DA5BBAC2DA}"/>
    <cellStyle name="Moneda 2 2 2 4 2 10" xfId="17999" xr:uid="{7E015BC0-E1EB-4D6E-A619-E3ED0AA2CDC7}"/>
    <cellStyle name="Moneda 2 2 2 4 2 11" xfId="23161" xr:uid="{C610CE2C-7833-4453-8BF7-EED0D3859B51}"/>
    <cellStyle name="Moneda 2 2 2 4 2 2" xfId="375" xr:uid="{3AB9B768-3E3B-4B62-8EB9-6A997EFFA6D2}"/>
    <cellStyle name="Moneda 2 2 2 4 2 2 10" xfId="23391" xr:uid="{03EE3323-71BC-4553-9252-C74A2C7DB564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2 5" xfId="27865" xr:uid="{E74EFFAD-348C-4486-A336-93F1FFC2B9EE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2 7" xfId="25514" xr:uid="{79E9E5D4-033D-4C56-BE1A-A65B163B4A53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3 6" xfId="27540" xr:uid="{F9221566-EBF4-4712-BD1C-D5657A89E0E6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4 6" xfId="25189" xr:uid="{9BDE459D-4F3E-402C-972B-467FDCB301E5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2 5" xfId="27696" xr:uid="{F5BE8AD7-8792-42BB-93AD-34D2874B29CB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3 7" xfId="25345" xr:uid="{3109AE19-D398-4BCC-9D2A-3CE91B74A29A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2 5" xfId="28094" xr:uid="{EB4E1697-9EED-4A73-BBE4-E116D0C22F3C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4 7" xfId="25743" xr:uid="{065669F2-C6BA-49A8-94F5-263EC2D0BC38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5 6" xfId="27360" xr:uid="{88532252-24D8-41E5-A5C0-53BB33FFFEA4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6 6" xfId="25009" xr:uid="{65D3C8C7-7945-4764-8682-52A7768ED551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11" xfId="23087" xr:uid="{9222D411-F0CD-4F65-8EE5-77C20BBD8EB1}"/>
    <cellStyle name="Moneda 2 2 2 4 3 2" xfId="764" xr:uid="{F5FF6A06-B6E2-4666-97C3-D89CBF16D405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2 6" xfId="27791" xr:uid="{AFEC5F7F-1349-41BC-817D-9C4337AB71FE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3 6" xfId="25440" xr:uid="{B261137F-96E4-484F-977B-034A603FE232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2 9" xfId="23317" xr:uid="{A419241B-9973-4D41-9CAA-34BA32B470F9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2 5" xfId="28020" xr:uid="{EEB52423-A222-4090-9FFB-DF3330E1DFE0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3 7" xfId="25669" xr:uid="{376D98F5-9215-4A8B-B361-F3622AFC8373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4 6" xfId="27466" xr:uid="{C30CBDB2-FA62-4EC9-A2B1-E10AA75DE8A5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5 6" xfId="25115" xr:uid="{CD244333-4BC9-4DD3-A3C5-C20D78B63899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10" xfId="23241" xr:uid="{07FC7361-30E8-4841-884D-3701E0B9A6F6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2 6" xfId="27772" xr:uid="{69F775D1-0841-4BF6-8BCA-9987C679DCB5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3 6" xfId="25421" xr:uid="{5EA701D0-4D7C-41CD-B93F-FC6FDF72FD58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2 5" xfId="27620" xr:uid="{0CD54A55-1429-4485-A6D8-AE7829ABA362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5 7" xfId="25269" xr:uid="{F47770FB-001E-4F1D-B6CC-14990B82F3E3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2 5" xfId="27944" xr:uid="{B82DBD06-91CF-4675-ADE4-C1BAD0D60F0D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6 7" xfId="25593" xr:uid="{4903DE73-28C6-48FB-9483-C6B0B6BFA92A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7 6" xfId="25837" xr:uid="{37324741-CA11-4712-849F-76C4725A8DE9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8 6" xfId="23486" xr:uid="{360D2575-47D0-4A7D-B461-94EACEAF9FE4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2 5" xfId="27115" xr:uid="{774A27C6-0145-4CCE-B415-B8D96654C605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0 6" xfId="24764" xr:uid="{5D1CE0EC-1D72-42AB-8CF3-E7C18F7E6386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2 5" xfId="27175" xr:uid="{E66EC73F-5DD5-49E6-88A8-452337885DF7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1 6" xfId="24824" xr:uid="{0313F586-28ED-464D-B7F9-FB9B4CEE3EA5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2 5" xfId="27235" xr:uid="{2ECC0A0F-41C6-4213-AE34-0D72C596D6E0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2 6" xfId="24884" xr:uid="{4914CAF1-684E-47D2-AE26-CD0728155E7C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2 5" xfId="27295" xr:uid="{F180C29B-1658-4616-83A0-C36F587E0DC1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3 6" xfId="24944" xr:uid="{26A43998-2EF7-47BF-8A08-4906A818EAFE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2 5" xfId="25784" xr:uid="{CF01C1A8-C4AA-4C33-AF2F-292BDBE79B1A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4 6" xfId="23433" xr:uid="{AFD77863-A236-4E43-8961-F242FF41C14D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2 5" xfId="27371" xr:uid="{EE1EDB07-6633-4B8C-AB73-35F37855CF2E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5 6" xfId="25020" xr:uid="{812F2DAA-2AFC-41B1-B225-B9BFD20CC35F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2 5" xfId="27401" xr:uid="{77565215-2249-4565-A4F4-C2DF8B12D7AF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6 6" xfId="25050" xr:uid="{2F01F8DB-07DD-4B4B-A4BA-BB8468CC44E8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2 5" xfId="27555" xr:uid="{CEEC49B1-AAC7-48AF-9F51-367316D6F270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7 6" xfId="25204" xr:uid="{7DA0CABF-C466-40C9-B478-E39C641FF982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2 5" xfId="27879" xr:uid="{E2D55DFB-6EFC-4BF3-AF4F-B3677040C510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8 6" xfId="25528" xr:uid="{A471ACD3-FBB1-47BA-8E6B-F671EE8CFFE5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49 5" xfId="25763" xr:uid="{C74AD7C0-91BD-4CCF-9F85-848591281AE8}"/>
    <cellStyle name="Moneda 2 2 2 5" xfId="136" xr:uid="{F593EAC5-9C05-4F4C-A29A-9D8AAA281AFB}"/>
    <cellStyle name="Moneda 2 2 2 5 10" xfId="17936" xr:uid="{0883EA8D-1863-43F2-926D-0EE3CD4ABC3E}"/>
    <cellStyle name="Moneda 2 2 2 5 11" xfId="23098" xr:uid="{4C9FC48D-A27C-4FD6-9360-70B066806F49}"/>
    <cellStyle name="Moneda 2 2 2 5 2" xfId="309" xr:uid="{6E6762BD-2669-4773-B9FE-26C019E2B9F0}"/>
    <cellStyle name="Moneda 2 2 2 5 2 10" xfId="23328" xr:uid="{ABDF8735-A988-4003-AB5A-99F47A31013F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2 5" xfId="27802" xr:uid="{BDE84D81-7B03-4521-B230-C60F3A881008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2 7" xfId="25451" xr:uid="{DD74DFF0-4B6B-4C87-9BFB-3B07723C5562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3 6" xfId="27477" xr:uid="{27A024DC-818F-4BB9-B518-332D2537A43A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4 6" xfId="25126" xr:uid="{CD6DE87D-F106-4A37-A9D9-A4D80F1EFEA9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2 5" xfId="27631" xr:uid="{E7958B8D-3662-4F70-9D25-DC097B5FBA1C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3 7" xfId="25280" xr:uid="{6B7B3701-65F7-4975-81A8-F41E362E3235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2 5" xfId="28031" xr:uid="{07C10FC9-0783-4B65-B82F-3C9BF33B3063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4 7" xfId="25680" xr:uid="{864868BA-7DAF-43E3-AF60-FD12F9C36414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5 6" xfId="25861" xr:uid="{C70C9B19-AF70-45E9-A939-55106C4B45F5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6 6" xfId="23510" xr:uid="{8BCFE663-24CD-4941-929F-0AD64746053A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0 5" xfId="23412" xr:uid="{B01A1665-CF3E-41EF-B812-6875675D4EEC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55" xfId="22946" xr:uid="{1FCE9BF7-D741-4B98-BB54-445665016DDC}"/>
    <cellStyle name="Moneda 2 2 2 6" xfId="212" xr:uid="{65F15AF8-EA12-410F-B80C-6F549DC982F9}"/>
    <cellStyle name="Moneda 2 2 2 6 10" xfId="17860" xr:uid="{52AC043C-8BA9-413B-8E55-CDA798C297A8}"/>
    <cellStyle name="Moneda 2 2 2 6 11" xfId="23022" xr:uid="{C0B86D27-51B8-4DCA-90D7-6B8819E81947}"/>
    <cellStyle name="Moneda 2 2 2 6 2" xfId="699" xr:uid="{DAE6848F-8A5E-4054-B8D8-2AA9887A69E7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2 6" xfId="27707" xr:uid="{817B05A2-1B30-45BF-AF45-42136B19A9A6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3 6" xfId="25356" xr:uid="{B1F44A8E-AD7F-4966-8C0B-2CCF83DC9654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2 9" xfId="23252" xr:uid="{BA4A4389-FD6E-421F-906A-05A382D6943C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2 5" xfId="27955" xr:uid="{593C9966-DFF7-43DE-97B6-65FC8A7B9898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3 7" xfId="25604" xr:uid="{47FD3679-CF52-4A19-939A-EB124A820DCA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4 6" xfId="25885" xr:uid="{332C601A-5B2E-4473-A537-F81880E4ADAA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5 6" xfId="23534" xr:uid="{9F637C3D-729D-46EA-A5E9-975531794C4A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2 6" xfId="25909" xr:uid="{0A9C204C-4BFB-4CFE-BC4B-BC0219E2181E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3 6" xfId="23558" xr:uid="{25B29D3F-904F-4FB8-B18B-22B886DECA95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7 9" xfId="23176" xr:uid="{2BB2127C-D1A0-49F5-AAED-0F141D443F34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2 5" xfId="25933" xr:uid="{78EDD3DF-A489-4FCE-AD4F-819AF2255419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8 7" xfId="23582" xr:uid="{B6F2E69A-CB27-42AB-9B5B-1A0FCBA2E3DE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2 5" xfId="25957" xr:uid="{AD79B7CD-9CE2-4802-825B-6667C67AFE2C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 9 7" xfId="23606" xr:uid="{CCB07163-F7FB-477F-96C4-7ACAF98322A7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2 5" xfId="26210" xr:uid="{875D2A2B-D98D-487D-8E0D-B6713AA1D360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0 6" xfId="23859" xr:uid="{46705720-2B3E-479D-9AB8-092CF32D85F9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2 5" xfId="26240" xr:uid="{4C5631F5-1B27-4E99-8558-C04DE8796D75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1 6" xfId="23889" xr:uid="{4FE7994F-7C71-4691-B9A4-72360435551B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2 5" xfId="26270" xr:uid="{584E80F7-F6B9-455F-B7D2-2D432B43C588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2 6" xfId="23919" xr:uid="{1909A43E-EF9A-45E2-A4EB-D762B1EC8523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2 5" xfId="26300" xr:uid="{0BA3E8B9-7BC9-417A-AA3B-CD7AB38F6717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3 6" xfId="23949" xr:uid="{CA6047AE-FEB7-433E-9F96-D22B615B639A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2 5" xfId="26330" xr:uid="{74B66279-F1D3-4BEC-B04A-91A17B8A532B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4 6" xfId="23979" xr:uid="{E9447815-846E-4199-899E-EFA02DEFC911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2 5" xfId="26360" xr:uid="{6DFEF198-9DB9-465F-8E8C-516EA4ABBAB8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5 6" xfId="24009" xr:uid="{6CB34E8F-F3D9-41F0-BC0C-F6754A7D5488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2 5" xfId="26395" xr:uid="{5F7933A7-86BD-4078-9651-38C754347C53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6 6" xfId="24044" xr:uid="{17663D31-FE02-4E84-AF42-7836C608B078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2 5" xfId="26420" xr:uid="{6E4D5EAF-B0F9-4301-9E48-5D3FF453DE33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7 6" xfId="24069" xr:uid="{5AE18FEB-1F76-4F2D-8B54-FEC6090B4462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2 5" xfId="26450" xr:uid="{DD60496F-10DA-4E49-8240-95BA309D304E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8 6" xfId="24099" xr:uid="{8C30870F-D525-4A22-B8AF-00EF3F7DBDD6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2 5" xfId="26480" xr:uid="{A035761E-CDBB-4B7D-9E81-BC060D3535C5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29 6" xfId="24129" xr:uid="{CB2DC174-CB2F-44B8-857B-DE19C3E78F16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2 5" xfId="26012" xr:uid="{45187509-269D-4D76-9788-689AF013192E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0 6" xfId="23661" xr:uid="{A9AACD27-5777-4271-A3EE-098AF4432C66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2 5" xfId="26042" xr:uid="{C070A036-036E-45F3-9E21-3520205C6FBB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1 6" xfId="23691" xr:uid="{9A5246DB-7836-42DA-84BE-C398A003B679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2 5" xfId="26072" xr:uid="{5896E6D5-0F06-4981-955A-0CCD03F65867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2 6" xfId="23721" xr:uid="{AFA31770-6DBE-472E-840C-D90AC824098D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2 5" xfId="26102" xr:uid="{0DA912C2-0895-4CAA-9004-EABA18EE3333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3 6" xfId="23751" xr:uid="{B1423220-CC65-4AD0-9CDD-8651B795137F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2 5" xfId="26132" xr:uid="{8E387164-0F65-4E84-9D2F-5F39DD25AB40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4 6" xfId="23781" xr:uid="{79C4787E-FD08-4EE5-BFDD-281D08292590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2 5" xfId="26162" xr:uid="{DDAD7BA5-BB5C-4465-B46B-9B8135A36FC4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5 6" xfId="23811" xr:uid="{D8380ECB-8543-45E5-8284-8054FA14B415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2 5" xfId="26192" xr:uid="{6B1C3A31-3833-48D7-9407-F151DCF8099D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6 6" xfId="23841" xr:uid="{654B8477-3D53-428E-8B5E-84C23A8C36F1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2 5" xfId="26222" xr:uid="{77DBDAB6-659E-4755-BDAD-8D035E9B4778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7 6" xfId="23871" xr:uid="{692E8B03-1C14-408C-9889-9AD1A4A1BFD6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2 5" xfId="26252" xr:uid="{649EFB04-7C07-428B-8781-F2358F45ADEE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8 6" xfId="23901" xr:uid="{ED686CEE-31FD-4105-BA77-E06C560E7BE6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2 5" xfId="26282" xr:uid="{DB10B4FB-9A5F-4204-ADF8-42E8CF3D22F3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19 6" xfId="23931" xr:uid="{99514F6E-9E25-4390-BF34-7921D63F6555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2 5" xfId="27152" xr:uid="{FE6531CC-7DB9-4A91-AEBA-FBB0B353D70E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0 6" xfId="24801" xr:uid="{B1D95CC5-E412-426F-8896-B6043B5488FB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2 5" xfId="27212" xr:uid="{1E9118DE-5B22-4733-8C3D-E87B017A23D6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1 6" xfId="24861" xr:uid="{0C861B4D-A137-48FC-A362-CD5F07538013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2 5" xfId="27272" xr:uid="{948515EA-4C5A-46BC-9EBF-EB7B6B2D2129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2 6" xfId="24921" xr:uid="{D14058B5-75E5-480A-974E-708778AE274C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2 5" xfId="27332" xr:uid="{13B1F2AA-8F68-4A19-A267-9C27B7F4B8DD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3 6" xfId="24981" xr:uid="{39CCB519-F598-4ED0-8EA7-7DA9F2CDC279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2 5" xfId="27438" xr:uid="{7AA09F90-1A27-495F-935C-E73CD1DC33B5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4 6" xfId="25087" xr:uid="{43A1A4A7-C68E-48C2-AE11-4E1AEBFC2B72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2 5" xfId="27592" xr:uid="{489E2A01-522F-4840-A323-CAA5781976A1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5 6" xfId="25241" xr:uid="{0A7301B8-40D9-4230-AC4B-7C8E7E05D220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2 5" xfId="27916" xr:uid="{7DB0BD42-09C9-4B0A-94A5-80BB31228395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6 6" xfId="25565" xr:uid="{F6EF846F-03D4-4383-82D3-6F7E26AA410F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7 5" xfId="25820" xr:uid="{FEC33901-FB53-4278-B646-EC76355A602F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8 5" xfId="23469" xr:uid="{1DFBFECB-AF1B-4E09-A475-57E05F2DA6AF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11" xfId="23134" xr:uid="{BE2EB514-BCE8-4A84-90D9-E3556E9C2A4F}"/>
    <cellStyle name="Moneda 2 2 3 2 2 2" xfId="347" xr:uid="{61CBB484-044D-42DA-B781-918816E37FA3}"/>
    <cellStyle name="Moneda 2 2 3 2 2 2 10" xfId="23364" xr:uid="{A8B670D9-24CA-4DE9-8119-2EB69BDE475A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2 5" xfId="27838" xr:uid="{5FB5DE79-4B69-4564-A53E-48049792D4EF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2 7" xfId="25487" xr:uid="{BE7EEE3C-0B83-4C7D-8711-1840086F40E5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3 6" xfId="27513" xr:uid="{9ADB46A5-02A1-4156-A3D2-FE609D3C4ED5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4 6" xfId="25162" xr:uid="{E703FFCC-0B50-4071-B500-5794CBCF03B8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2 5" xfId="27668" xr:uid="{253D5E99-2E17-41F6-AA6F-4F13393D1269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3 7" xfId="25317" xr:uid="{60168BE1-8E2D-4718-80C4-370E4131241E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2 5" xfId="28067" xr:uid="{79E0D74F-6494-4CA2-A23D-30FFF3661B79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4 7" xfId="25716" xr:uid="{05B56524-B97E-4140-B111-CCFE71DBA768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5 6" xfId="26672" xr:uid="{028FB3AC-ED9A-4885-B883-0D5051982CCF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6 6" xfId="24321" xr:uid="{F9158F89-B1C0-4A1D-A27B-551BD39FBAB9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23" xfId="22983" xr:uid="{E161D917-1849-42E7-AA28-5FE4772734A1}"/>
    <cellStyle name="Moneda 2 2 3 2 3" xfId="249" xr:uid="{79D34681-CD12-4F21-A33F-9BB6EF17109D}"/>
    <cellStyle name="Moneda 2 2 3 2 3 10" xfId="17897" xr:uid="{E8040E7C-30BA-403E-9374-9B05E9970E46}"/>
    <cellStyle name="Moneda 2 2 3 2 3 11" xfId="23059" xr:uid="{515B7167-D270-4A92-8751-F9C3ADB3B8BB}"/>
    <cellStyle name="Moneda 2 2 3 2 3 2" xfId="736" xr:uid="{C661E244-908B-4F35-9E35-2439598B6287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2 6" xfId="27744" xr:uid="{B8938926-51C8-4AA5-89CF-15E611D9F7D0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3 6" xfId="25393" xr:uid="{DBC053B5-578F-4A02-8F08-A1E5EF229F94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2 9" xfId="23289" xr:uid="{E0C5E72D-A571-40FE-A83E-6694F046E22C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2 5" xfId="27992" xr:uid="{40BFCA03-6BD3-4078-BCE8-F6D6C60CFF26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3 7" xfId="25641" xr:uid="{9F5D56A6-E2D0-47AF-9EE3-CC286A9E6DA5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4 6" xfId="26732" xr:uid="{F3A13739-50B7-4314-979E-47F0B0046BF6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5 6" xfId="24381" xr:uid="{94E62A20-EB7B-4CC5-A659-82042DBF3D50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2 6" xfId="26792" xr:uid="{D0E09E4B-91C1-470E-BC82-08341F8F7DE2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3 6" xfId="24441" xr:uid="{FFB9C1DC-A4DB-4E07-96B7-2192E3AA5459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4 9" xfId="23213" xr:uid="{08A74F66-37A3-4D33-ABA8-4F16EE2A6C51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2 5" xfId="26852" xr:uid="{EA586066-CCA3-42B0-8DBE-CD496C07FD10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5 7" xfId="24501" xr:uid="{CA9A4854-69D3-4A15-B8BA-E022C037D71B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2 5" xfId="26912" xr:uid="{C797A163-8A24-4085-8CA7-8B01E54AA8EE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6 7" xfId="24561" xr:uid="{A5A3A09D-2EAD-4DB0-9BE0-537861F82D29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2 5" xfId="26972" xr:uid="{8B3F814B-F8D2-446D-920E-547CEBC96D19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7 7" xfId="24621" xr:uid="{DC1C95C3-6603-4B62-A5F4-804BA15C3118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2 5" xfId="27032" xr:uid="{DCD83377-555B-474A-8BBE-E260411DB6A1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8 7" xfId="24681" xr:uid="{74B434F3-0D99-4CD5-ADA7-77C7B90EB6EE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2 5" xfId="27092" xr:uid="{8E2E8B6C-1417-487E-ABC6-9BCBB3E59DBF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 9 6" xfId="24741" xr:uid="{09404675-6214-4528-9CC3-985DC2BF2508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2 5" xfId="26312" xr:uid="{4D58DD16-8BAC-487F-8E58-F02845B3BB92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0 6" xfId="23961" xr:uid="{6773246A-5296-4B2D-B412-ADC97A00A916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2 5" xfId="26342" xr:uid="{4CB856D4-0D8B-4210-AC44-5D60A1F5E59B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1 6" xfId="23991" xr:uid="{2A7040CB-CD62-4777-96A4-8EBAE7494B4D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2 5" xfId="26372" xr:uid="{074D48FB-C812-4EA1-85FC-F456DBAD59A7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2 6" xfId="24021" xr:uid="{80CEE98A-043C-4556-BE68-401C909E047B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2 5" xfId="26403" xr:uid="{1D050C1E-5E25-4F79-B11E-19C4CE50ED50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3 6" xfId="24052" xr:uid="{8BC2D180-B04A-4D83-870B-11049428FFE4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2 5" xfId="26432" xr:uid="{A86D33D9-62B5-488C-B91C-B690C166FA45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4 6" xfId="24081" xr:uid="{8FE98FDF-E81E-4B97-BA63-5CBC20882DD8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2 5" xfId="26462" xr:uid="{AB288E2F-185A-47E8-B67C-9D20AED08D0E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5 6" xfId="24111" xr:uid="{5ACE6FC9-3D46-4E81-B8F9-05AB0A2BE928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2 5" xfId="26492" xr:uid="{15C9A73A-CBC2-43C0-BCEE-093A1F52C4CB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6 6" xfId="24141" xr:uid="{25F5DFC3-260B-4CF4-9374-251D46E9689D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2 5" xfId="26522" xr:uid="{C48F7612-1F5A-4519-AB8B-A0AC769749B3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7 6" xfId="24171" xr:uid="{0C2D5B1E-C13F-4F5D-9F69-CF5FB6B29044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2 5" xfId="26552" xr:uid="{DA2B3B84-EE33-4967-BE8B-8E5508741155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8 6" xfId="24201" xr:uid="{1548E3D6-D3D0-4C06-B14A-273A2E32273C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2 5" xfId="26582" xr:uid="{3964E0E2-17C4-49B8-B9A2-E454EC42F395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29 6" xfId="24231" xr:uid="{9477866E-4BC7-40A4-9E86-78FDFBFF4950}"/>
    <cellStyle name="Moneda 2 2 3 3" xfId="143" xr:uid="{9B04C87F-9C05-42BD-94CA-F9EBBD648BB2}"/>
    <cellStyle name="Moneda 2 2 3 3 10" xfId="17942" xr:uid="{69FA0EA3-E9BF-4393-928C-7F60C6CC85AA}"/>
    <cellStyle name="Moneda 2 2 3 3 11" xfId="23104" xr:uid="{1897F1AE-6EFB-4AFF-A815-8E15C8DAD5A0}"/>
    <cellStyle name="Moneda 2 2 3 3 2" xfId="316" xr:uid="{C863AEC4-654C-440C-9741-54169E48BDC2}"/>
    <cellStyle name="Moneda 2 2 3 3 2 10" xfId="23334" xr:uid="{C8BE9555-C689-451B-9323-7C02DB688FF5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2 5" xfId="27808" xr:uid="{2DF7C49B-6D69-4ED4-8317-3F313C596FEA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2 7" xfId="25457" xr:uid="{CA560719-9724-4B6C-A0F0-C23ADBF61EB1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3 6" xfId="27483" xr:uid="{E1258635-5E42-4521-BDCC-51AFC513895F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4 6" xfId="25132" xr:uid="{554BF95F-732F-41D8-A87B-E2C409C190F1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2 5" xfId="27638" xr:uid="{4653C8DD-9A7A-409F-B778-1681D493DEB5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3 7" xfId="25287" xr:uid="{42B18020-E49B-4BF3-84CD-9ED1D6FE9BD4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2 5" xfId="28037" xr:uid="{793C2832-D949-47BF-948F-63FC313C2287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4 7" xfId="25686" xr:uid="{0D045EF0-2E01-4D15-A8C8-083DC54B00EC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5 6" xfId="25844" xr:uid="{ED297B32-C2EA-4556-B74E-EE92279C1442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6 6" xfId="23493" xr:uid="{F889A86D-0655-49EA-B52B-E3295ADAC437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2 5" xfId="26612" xr:uid="{BB6981FB-291A-4C71-B45D-5AA33C9509DF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0 6" xfId="24261" xr:uid="{DB073FF6-2FC2-4734-B30A-317042C362AA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2 5" xfId="26642" xr:uid="{0B6B1299-ECF0-48E0-B623-B252ED22BB89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1 6" xfId="24291" xr:uid="{47994353-2DE7-430F-8DDE-BA743FCA27F8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2 5" xfId="26702" xr:uid="{D7EAC937-C040-4B89-A246-ADBF7F4A5CB9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2 6" xfId="24351" xr:uid="{76D260E7-2287-4F90-B262-1445F6D9A4D9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2 5" xfId="26762" xr:uid="{29F84D2C-A033-4DF0-A8AA-F34E93DDE787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3 6" xfId="24411" xr:uid="{23620B01-F60A-4685-B919-984B8E315284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2 5" xfId="26822" xr:uid="{3A9F404E-9721-4EC4-BFB7-53BDC16F2E93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4 6" xfId="24471" xr:uid="{B1749F5C-5C99-4EBE-95C9-D2BF274139B1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2 5" xfId="26882" xr:uid="{715EE641-E60F-4B42-9D98-215B299C0B46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5 6" xfId="24531" xr:uid="{CDA0C90B-DF1C-4C0D-A34F-F44D42CCD606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2 5" xfId="26942" xr:uid="{0BD6D272-BE22-4CA4-BBBA-0E6B51AF6977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6 6" xfId="24591" xr:uid="{AF84B4DE-F4BB-49C6-9BAB-B77FD1F3A1D3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2 5" xfId="27002" xr:uid="{72E3FEA3-06E2-4844-85B7-0A9D9FEFD3E9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7 6" xfId="24651" xr:uid="{778B7FF5-6AB0-42B0-884B-E7DAF81ECF83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2 5" xfId="27062" xr:uid="{BF2406E6-39D4-4025-8ECB-60BADA194665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8 6" xfId="24711" xr:uid="{EDF1A91A-6F20-408E-A7F9-89C4F15AF1F2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2 5" xfId="27122" xr:uid="{BC523F5E-9C40-47FC-BD02-B245AFC02109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39 6" xfId="24771" xr:uid="{0DF34BCF-7DA5-4D13-A9B9-E717C822BCD6}"/>
    <cellStyle name="Moneda 2 2 3 4" xfId="219" xr:uid="{1EBC8C96-3404-4E38-9E86-E623D02CDD39}"/>
    <cellStyle name="Moneda 2 2 3 4 10" xfId="17867" xr:uid="{0A83E5D6-22B1-4D6E-B99E-288375D20C38}"/>
    <cellStyle name="Moneda 2 2 3 4 11" xfId="23029" xr:uid="{E6B0CF6F-42CC-4873-B035-0CA1749B7589}"/>
    <cellStyle name="Moneda 2 2 3 4 2" xfId="706" xr:uid="{AA51351C-72AA-47E8-A21A-A9F11DA189B5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2 6" xfId="27714" xr:uid="{C66BA717-6A59-4342-AC18-4ADBB523BFE9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3 6" xfId="25363" xr:uid="{B9C24899-C403-45A7-926E-79FB8B19FC81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2 9" xfId="23259" xr:uid="{7C9DFFF8-137D-468A-AB33-19C2A0A47721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2 5" xfId="27962" xr:uid="{0C32848C-40D8-4287-8384-FC8C0D3EC220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3 7" xfId="25611" xr:uid="{9778371B-8840-41DC-8FD5-7EBB1DDEB858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4 6" xfId="25868" xr:uid="{58E1C636-42A2-47AC-8583-670DA0D312BF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5 6" xfId="23517" xr:uid="{15AA0C4D-98D6-4432-89B4-7EE68F836961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2 5" xfId="27182" xr:uid="{D56E5381-49B6-4820-8BFF-0F66CB35E327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0 6" xfId="24831" xr:uid="{1D4386E4-E2DB-401C-8B30-CC2277E3B80C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2 5" xfId="27242" xr:uid="{5981B2EC-A480-4265-B323-0D514C533F47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1 6" xfId="24891" xr:uid="{8FD77ABE-2E4D-4958-B4D1-EBB76F286A8E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2 5" xfId="27302" xr:uid="{AD6ADF27-EF84-4050-A473-6862FE410947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2 6" xfId="24951" xr:uid="{2B209793-AC78-410E-A2DC-BB789040346B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2 5" xfId="27378" xr:uid="{851106FB-B931-4927-AA44-CB63A9FCC8C3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3 6" xfId="25027" xr:uid="{23FDEBE9-55E2-4494-8FE0-521C18955ED5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2 5" xfId="27408" xr:uid="{BB3E9654-7FF0-40AA-A20D-57CED66394A7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4 6" xfId="25057" xr:uid="{4A7C3C72-2711-47EE-A20E-6DC1E26A1DA0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2 5" xfId="27562" xr:uid="{77E1023A-B5B4-4643-8381-536784CFAB3B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5 6" xfId="25211" xr:uid="{23EF4BC9-B2F4-4F1A-B7D1-150F206A7190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2 5" xfId="27886" xr:uid="{5E0EA75F-6EBA-4C17-B577-A2BCBE5CAE67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6 6" xfId="25535" xr:uid="{B0922D06-2B58-4E6C-A5EB-786435E63E84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7 5" xfId="25790" xr:uid="{F2AEAFD7-1C6B-4CB2-A8F3-2019A717942B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8 5" xfId="23439" xr:uid="{7CBCCA02-E990-497D-95EE-11F5C36161EE}"/>
    <cellStyle name="Moneda 2 2 3 49" xfId="2244" xr:uid="{AE0133D9-8465-4B01-AE9A-8708B296CB38}"/>
    <cellStyle name="Moneda 2 2 3 5" xfId="630" xr:uid="{AA916F6B-38D4-4C1A-9F3A-145AC6390A30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2 6" xfId="25892" xr:uid="{8471D0E4-F8AE-41C6-B27B-AEEE89819607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3 6" xfId="23541" xr:uid="{0F3243F8-37EE-4381-8F8A-6191CFA8F8FE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 9" xfId="23183" xr:uid="{CAA0D2CB-B460-4529-B54A-8CE5E09696C1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53" xfId="22953" xr:uid="{42FBC8D0-0178-4CB1-AE00-54EE52CD5358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2 5" xfId="25916" xr:uid="{8F9A0411-7CA8-4EAC-B491-896031690429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6 7" xfId="23565" xr:uid="{1103D297-BF71-469A-8A56-127A37FD748B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2 5" xfId="25940" xr:uid="{C944118D-BC2D-44A4-A0F3-33CDB171BB04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7 7" xfId="23589" xr:uid="{7E466718-85F0-4A2B-A300-232E0E5D2CC7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2 5" xfId="25964" xr:uid="{C3E85C83-7762-4A2D-AFBA-B6F8D847A60D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8 7" xfId="23613" xr:uid="{CA661C9F-CEDF-42A6-9296-7F242388E8BB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2 5" xfId="25988" xr:uid="{1FDA42F3-2D55-4751-BBAF-F330F3E56686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 9 7" xfId="23637" xr:uid="{11E21222-1F15-441D-A00E-9430A14AB12E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2 5" xfId="26510" xr:uid="{55F26B24-43B5-4AEC-A4FB-5C4932A01FA1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0 6" xfId="24159" xr:uid="{D4568D47-F1D7-4A4F-9D31-42EF764F5444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2 5" xfId="26540" xr:uid="{B517EA69-964C-405E-87B9-6F85C97DBC7E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1 6" xfId="24189" xr:uid="{1E6067E2-EACA-474D-A67B-533D43D5A92F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2 5" xfId="26570" xr:uid="{C20302CE-3760-4EF9-AD93-0FE786A3541A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2 6" xfId="24219" xr:uid="{F0EF2C88-B239-4037-88E9-6DBA73822339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2 5" xfId="26600" xr:uid="{5E1C26BA-0A71-4125-B8E0-64FEF220C195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3 6" xfId="24249" xr:uid="{C5598BDA-DC1D-4095-9FF9-543FFE2BA474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2 5" xfId="26630" xr:uid="{C478CF30-989D-43CA-82AF-D1CBF476849B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4 6" xfId="24279" xr:uid="{40936E3F-57C4-41CF-8E72-171BFDA6F7F0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2 5" xfId="26690" xr:uid="{33A7CA4C-BE18-483A-9EE6-E3724F60D218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5 6" xfId="24339" xr:uid="{46599E39-4AD0-403D-8A71-6F20791DE220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2 5" xfId="26750" xr:uid="{E2A016CA-FC99-4076-9F84-E9CAD33B9219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6 6" xfId="24399" xr:uid="{AAB474B5-9B8F-4059-9E06-C85C0E5F5279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2 5" xfId="26810" xr:uid="{37FFBDC8-8244-4CEA-A9ED-76138B661264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7 6" xfId="24459" xr:uid="{FF12209E-3E37-47D3-BF20-76DEDFCFD9EC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2 5" xfId="26870" xr:uid="{129994A1-0354-4E00-A885-A47AEBE68C53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8 6" xfId="24519" xr:uid="{0F9DD943-E530-49E9-90A9-7386C9FD0149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2 5" xfId="26930" xr:uid="{F357BF69-6E2B-4422-8316-8B245B69D788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39 6" xfId="24579" xr:uid="{A0C66191-51DD-4D8F-8222-F64A2DB5D3BF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2 5" xfId="26263" xr:uid="{FD6BE6DE-45AE-4DEC-B031-EC374EB893D6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0 6" xfId="23912" xr:uid="{0624638B-0A60-4443-B0D6-BA92C21F455F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2 5" xfId="26293" xr:uid="{C921F9B1-BE28-4B51-8E5B-8B1FD9AEEC05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1 6" xfId="23942" xr:uid="{2075925D-5662-4A2E-B91A-7038E01FF0CB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2 5" xfId="26323" xr:uid="{01BD5512-0C84-422B-A5D7-81A71BFBC89F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2 6" xfId="23972" xr:uid="{F4438277-5EC3-4BE4-A393-BFC734963C12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2 5" xfId="26353" xr:uid="{AD62B8DC-24AD-4DAF-9699-490CD1063009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3 6" xfId="24002" xr:uid="{08711E8B-8F5C-42CB-B469-9E1DE3BC2C05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2 5" xfId="26383" xr:uid="{919E2EC8-AE71-483B-8F78-5D9138847062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4 6" xfId="24032" xr:uid="{6A5FA2F5-E6EA-4B9C-B146-6A6A4D27191E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2 5" xfId="26413" xr:uid="{7AFBB193-00E4-4D5C-A098-4E215F461323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5 6" xfId="24062" xr:uid="{332597F5-FA83-4E3E-8C27-9EF92BE44EF2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2 5" xfId="26443" xr:uid="{4FC36D71-4C61-44A9-B257-202BD9FE0513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6 6" xfId="24092" xr:uid="{3AB52491-1984-4E7F-ABB5-59509983B413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2 5" xfId="26473" xr:uid="{8E147853-47E0-4680-B58C-06987C3A3B71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7 6" xfId="24122" xr:uid="{141EB7B7-7B72-4D51-8CFC-73DA5B805B7C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2 5" xfId="26503" xr:uid="{2BED4685-8EB0-4F93-B44C-CDD675571C0C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8 6" xfId="24152" xr:uid="{DE7C714F-0BC5-499E-9B2C-539FAF37C06E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2 5" xfId="26533" xr:uid="{75BE6966-2CC1-43DA-B109-706771F91EAF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19 6" xfId="24182" xr:uid="{2D19253D-2F5D-49A5-ADD6-3C2A5F31FB79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2 5" xfId="27163" xr:uid="{32D00C3F-690D-431B-953A-56B9CFBEF732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0 6" xfId="24812" xr:uid="{7DCDFCC4-A008-4F7D-9861-6D87688CE059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2 5" xfId="27223" xr:uid="{4FD3E50D-EAAE-46E2-B140-09D24C71DD52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1 6" xfId="24872" xr:uid="{8DB833C6-7336-480F-9C34-9917544356CB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2 5" xfId="27283" xr:uid="{99D772F0-610A-42AF-88FA-BB55E85991D8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2 6" xfId="24932" xr:uid="{51F27901-8D38-4567-8482-F284F0C74431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2 5" xfId="27343" xr:uid="{733C6EC0-03F3-41E6-8115-BE5E7713297A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3 6" xfId="24992" xr:uid="{D6812058-5BE5-4D9F-8247-8869FFF354FE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2 5" xfId="27449" xr:uid="{F0DC28B8-E028-48D6-805E-AFF05033BFED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4 6" xfId="25098" xr:uid="{F8F617EB-97A7-48C8-85C5-B017E1AD9EB5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2 5" xfId="27603" xr:uid="{DE5A1F3A-BE60-4743-8229-0BE545DB9AF1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5 6" xfId="25252" xr:uid="{5F3364AC-1B18-4EA7-8B9D-545E0000F51B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2 5" xfId="27927" xr:uid="{37607C63-E9DD-4F6B-AD3F-0970BC4EB777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6 6" xfId="25576" xr:uid="{AD17B6C4-5F0F-4368-AF98-4E68F73AF4B8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7 5" xfId="26023" xr:uid="{84185485-58E2-4318-99A1-8D580F4CB41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8 5" xfId="23672" xr:uid="{3193A736-0BAC-4DB2-BDB6-706AAA9673B7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11" xfId="23145" xr:uid="{EA70F7AF-D00B-4355-93FA-4D950C531C62}"/>
    <cellStyle name="Moneda 2 2 4 2 2 2" xfId="358" xr:uid="{214F2D76-5EA3-4D59-B0A1-F115C13CC86F}"/>
    <cellStyle name="Moneda 2 2 4 2 2 2 10" xfId="23375" xr:uid="{573381E7-8FA5-4190-BCED-6ABE9118269F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2 5" xfId="27849" xr:uid="{9CB1A4C0-EC0B-4CCD-AFD8-3761D6FE306D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2 7" xfId="25498" xr:uid="{228B8A19-26ED-4E9F-AC6F-B54A1D641753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3 6" xfId="27524" xr:uid="{000A51C5-A1D4-4981-8E20-683F45C98887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4 6" xfId="25173" xr:uid="{AB44690C-AF37-4E55-9062-9ED50C96B965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2 5" xfId="27679" xr:uid="{FBBB38FC-3444-4D90-BCF2-915751F3CBD6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3 7" xfId="25328" xr:uid="{8DA64ADA-E0E3-4C2F-8E90-BA09F26C31B5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2 5" xfId="28078" xr:uid="{68FC49AE-9A0E-4984-B78F-24C8FE9B3A33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4 7" xfId="25727" xr:uid="{43B6FD00-BBEB-4CA6-BF0A-732B16B93718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5 6" xfId="26683" xr:uid="{6C3B6ABD-6C01-4E33-9853-3DC1650BAA57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6 6" xfId="24332" xr:uid="{31917863-EE76-4E38-97CC-D45881CDD10B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23" xfId="22994" xr:uid="{6A985F37-CB11-4CAA-AEF3-43262F018DDB}"/>
    <cellStyle name="Moneda 2 2 4 2 3" xfId="260" xr:uid="{19C4D42A-4D99-495D-9618-5F054DDE0263}"/>
    <cellStyle name="Moneda 2 2 4 2 3 10" xfId="17908" xr:uid="{91D3728F-7B55-4368-832E-F91D4E3DC44C}"/>
    <cellStyle name="Moneda 2 2 4 2 3 11" xfId="23070" xr:uid="{E67CD906-F869-44CD-A6B2-9FA827F2589A}"/>
    <cellStyle name="Moneda 2 2 4 2 3 2" xfId="747" xr:uid="{EF48E47B-FE02-45DC-8773-FE874DA0C12F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2 6" xfId="27755" xr:uid="{6ECA20F9-9444-4789-9317-52FAF82171D0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3 6" xfId="25404" xr:uid="{F2243734-3C8A-4262-B0A8-64D8B18353F1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2 9" xfId="23300" xr:uid="{AB810D24-5F17-4791-8BE4-138A7E98F460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2 5" xfId="28003" xr:uid="{DEC8549F-F46D-4A7C-8F43-089EA4EF783F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3 7" xfId="25652" xr:uid="{6FE0DC5A-C944-41EF-8B40-2E53A617651B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4 6" xfId="26743" xr:uid="{713C15A2-E82E-4D56-8500-52208DC398E5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5 6" xfId="24392" xr:uid="{5714FBAF-AA0C-4F3E-BBCD-E10D8EA43879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2 6" xfId="26803" xr:uid="{08C38A0D-AA5B-4BE3-A410-2CC9277B7123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3 6" xfId="24452" xr:uid="{759D0FB5-266E-4433-95F6-FFCEC2D60D9C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4 9" xfId="23224" xr:uid="{70D798E3-7A2D-4533-96F7-A1FB5B94250B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2 5" xfId="26863" xr:uid="{B4EC2F67-40DE-4F10-A972-169C4B629C02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5 7" xfId="24512" xr:uid="{E1B49310-0066-43D0-A566-DDDA5F96E1FE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2 5" xfId="26923" xr:uid="{8189F8CF-F610-4A2D-AAF6-A97294B5EFBC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6 7" xfId="24572" xr:uid="{EC94A6E0-1FFC-48A6-B44D-3FD4BD77CEBB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2 5" xfId="26983" xr:uid="{C14A9D83-689B-4A88-9F10-C5DB15C9DB4C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7 7" xfId="24632" xr:uid="{2E838C4B-AF51-4773-81EF-9573C20EC826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2 5" xfId="27043" xr:uid="{0EB54DD4-C5C5-4A68-B7FF-E63F31D25411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8 7" xfId="24692" xr:uid="{F7A339D8-8E46-4F3E-818B-5519C0ACBF1C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2 5" xfId="27103" xr:uid="{71A069E6-C951-421F-96F6-D3C23BBBB0FE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 9 6" xfId="24752" xr:uid="{DAA9FDB0-AB48-4701-B80C-04992F5A37A6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2 5" xfId="26563" xr:uid="{B8E3C97B-6690-42E5-95F2-FF04418B22F4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0 6" xfId="24212" xr:uid="{AE4D605F-9939-4D1C-B83E-618262C75CC1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2 5" xfId="26593" xr:uid="{60A8557A-8FB8-4807-A674-6D4D14D850DE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1 6" xfId="24242" xr:uid="{35F7EDFD-CC07-4F4D-9E24-F3E75DADBAAD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2 5" xfId="26623" xr:uid="{6A53296F-A466-42A9-8735-705C14023FB8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2 6" xfId="24272" xr:uid="{74797CBE-FCFE-4668-8C68-EDFC06A80D01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2 5" xfId="26653" xr:uid="{D2CF287C-4D80-49BD-B248-99DD7565ACDD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3 6" xfId="24302" xr:uid="{88F102CA-1C0D-4BE4-B0DC-B4E8ABA90FAD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2 5" xfId="26713" xr:uid="{FFC46DDF-74EC-46ED-8D2F-EB80B72D816B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4 6" xfId="24362" xr:uid="{5A64D4AC-3DC1-4A27-B127-C47D991FAE43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2 5" xfId="26773" xr:uid="{AAC232F1-65CC-489C-8B1E-E8E777AF1648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5 6" xfId="24422" xr:uid="{1FF4B5E8-CF20-464D-821F-638BAEC02C2B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2 5" xfId="26833" xr:uid="{7AC53273-3A2F-4376-B6C5-3E6AB71EB48E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6 6" xfId="24482" xr:uid="{0CAE9EE5-B882-4769-A640-CF0124220638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2 5" xfId="26893" xr:uid="{61D6B551-7E41-4F76-853A-8CDF92719FD2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7 6" xfId="24542" xr:uid="{732F733A-9498-4D08-8DAE-DBD6FC1A163A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2 5" xfId="26953" xr:uid="{9708C3C5-BFD5-444C-A280-D64FBD008CCA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8 6" xfId="24602" xr:uid="{2E967EBA-D267-4A15-A03C-B3D3DE23AD66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2 5" xfId="27013" xr:uid="{A084A4E8-632C-4B64-8EAF-094AFC81ACB1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29 6" xfId="24662" xr:uid="{03C46CF9-A774-4DB9-B0B2-D880A793C99C}"/>
    <cellStyle name="Moneda 2 2 4 3" xfId="154" xr:uid="{A96A985C-0F1F-4972-8351-A00796FD5B32}"/>
    <cellStyle name="Moneda 2 2 4 3 10" xfId="17953" xr:uid="{1492C0EA-BBE5-4540-9BA0-CEC48F996141}"/>
    <cellStyle name="Moneda 2 2 4 3 11" xfId="23115" xr:uid="{A541DB0A-ED81-4BCE-BD5A-5CC8A6336523}"/>
    <cellStyle name="Moneda 2 2 4 3 2" xfId="328" xr:uid="{4A8B57EC-26B1-4A08-B132-17AF3B835C89}"/>
    <cellStyle name="Moneda 2 2 4 3 2 10" xfId="23345" xr:uid="{BD5F042C-5726-44D1-A6D0-6DB2EC9E8EC5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2 5" xfId="27819" xr:uid="{14E4682D-FB62-4D1A-9A71-C21ECC28C6C4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2 7" xfId="25468" xr:uid="{C479D698-6A21-41C3-B9E2-DF49F37CF5FA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3 6" xfId="27494" xr:uid="{74B84836-7FA8-4625-A35F-88CC89077853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4 6" xfId="25143" xr:uid="{B0C1CAEE-6568-4982-BB54-BB84A15FF225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2 5" xfId="27649" xr:uid="{C06921E4-01CD-48E9-81AD-6A1925BC8506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3 7" xfId="25298" xr:uid="{C2D69D36-B2AC-4BFA-8F10-8F983C9CF4C0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2 5" xfId="28048" xr:uid="{9E77E79C-5652-4F16-BFD2-9E4F8922498C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4 7" xfId="25697" xr:uid="{FEF8294D-BD52-4AFB-B910-C2A487723566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5 6" xfId="26053" xr:uid="{4ECC36B4-8851-41E0-B458-18F5DFB3A23D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6 6" xfId="23702" xr:uid="{B7983AB3-8721-4CFF-9650-853696542399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2 5" xfId="27073" xr:uid="{47E08F71-6C3D-4917-B2F0-BDF14A2B414D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0 6" xfId="24722" xr:uid="{D22D78EC-3F9B-404B-88CF-2FA97B6058FD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2 5" xfId="27133" xr:uid="{F1A0EB65-0E15-41ED-8DEF-A04C6A3E3AED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1 6" xfId="24782" xr:uid="{24441381-09D4-4EB7-B7DF-667D38B1C5BD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2 5" xfId="27193" xr:uid="{85E19178-68C3-42C1-BC10-CCE647BBB1A5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2 6" xfId="24842" xr:uid="{54DB3150-C4C4-4F60-984F-2DA79B55729E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2 5" xfId="27253" xr:uid="{312FDFF9-4AA9-4C24-93A8-8A978CD24033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3 6" xfId="24902" xr:uid="{D53AA4E7-04D1-4629-89CB-1C3781F58A99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2 5" xfId="27313" xr:uid="{BFD6E7C5-EC55-47B7-ADB8-827AD1AE83CB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4 6" xfId="24962" xr:uid="{48689BF3-9E4A-43F9-9286-3D86D860DCE1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2 5" xfId="27389" xr:uid="{F190450B-A462-4D91-B6BE-EE1447117C74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5 6" xfId="25038" xr:uid="{2905B0C4-6328-449F-B625-72FA5DC60FC0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2 5" xfId="27419" xr:uid="{30114CD5-5DDB-485D-95DF-4107D88634C9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6 6" xfId="25068" xr:uid="{9528933A-3063-462C-9BA8-3E8BB181DC63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2 5" xfId="27573" xr:uid="{F5002069-BA40-4191-BF13-8293B1B79183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7 6" xfId="25222" xr:uid="{88FE7BB4-05BE-418F-AD44-4A1885D403BE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2 5" xfId="27897" xr:uid="{428ABAFE-E184-4FF5-B6D0-3C73236F7D1F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8 6" xfId="25546" xr:uid="{3D132810-916E-416A-9CB2-393F1984E62A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39 5" xfId="25796" xr:uid="{7DC1D307-7475-46B9-BF1E-D5FBEC84CEEA}"/>
    <cellStyle name="Moneda 2 2 4 4" xfId="230" xr:uid="{A59A57FF-0DFD-4E03-985F-7907BCF1467B}"/>
    <cellStyle name="Moneda 2 2 4 4 10" xfId="17878" xr:uid="{A0F7D247-5D96-4241-9EE5-E6F949DDFE42}"/>
    <cellStyle name="Moneda 2 2 4 4 11" xfId="23040" xr:uid="{7949C3D3-3055-41E2-8D56-2F8E53E9681B}"/>
    <cellStyle name="Moneda 2 2 4 4 2" xfId="717" xr:uid="{CA87DDDC-9E50-4B12-B49D-83F5DFC6A073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2 6" xfId="27725" xr:uid="{7F82E767-60B3-438F-89B1-B3111E44505A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3 6" xfId="25374" xr:uid="{7780D84A-77AB-42C6-8A26-8A691409347F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2 9" xfId="23270" xr:uid="{642B8F50-7C3E-4CBE-9844-F0BEA75F5172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2 5" xfId="27973" xr:uid="{EB9ED0AA-EC62-4771-A57C-39E6514EA95C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3 7" xfId="25622" xr:uid="{2CDBC263-C439-45D3-AB31-5BFBD65283F2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4 6" xfId="26083" xr:uid="{75545CCF-1589-421A-AB1F-FD933B77DF69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5 6" xfId="23732" xr:uid="{7139640B-B022-408B-893B-54281E3C47A5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0 5" xfId="23445" xr:uid="{CCCD4113-BAD9-40F9-97E8-C969E5A2DD46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45" xfId="22964" xr:uid="{90B4A4DA-7F01-412A-B062-BC1CCBF89F10}"/>
    <cellStyle name="Moneda 2 2 4 5" xfId="641" xr:uid="{A1EA417C-9C2E-4BF5-B60E-EADE71445083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2 6" xfId="26113" xr:uid="{79711ADE-BBA9-46BB-8C07-B880DAB9E871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3 6" xfId="23762" xr:uid="{4353825A-5EAD-41BF-A7A3-7104B228C2C6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5 9" xfId="23194" xr:uid="{ACD10E2E-FAEC-41AC-8E82-E0D81D9C190D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2 5" xfId="26143" xr:uid="{EE463DED-7A1B-42D9-9A15-3909A4B85879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6 7" xfId="23792" xr:uid="{40EFB0CC-386A-46B2-AC70-D1A9DA1BE742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2 5" xfId="26173" xr:uid="{6FAC0119-598A-4DF6-81F5-611C66EB2CFB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7 7" xfId="23822" xr:uid="{7BC42A7F-FB10-4206-B01B-CF06BA87553F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2 5" xfId="26203" xr:uid="{CDC083D6-8602-4DF7-B482-3CF871B92884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8 7" xfId="23852" xr:uid="{4D547547-16F2-4030-8977-1F782B67E2C1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2 5" xfId="26233" xr:uid="{A81E627C-255A-4D3E-A6F9-8EE73BBFDB0A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 9 7" xfId="23882" xr:uid="{1D42EC5D-F032-4F46-90CF-9C99DC5D766E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2 5" xfId="26990" xr:uid="{1F0C323E-2D17-4B5B-AF5B-45FA8DD6E6FE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0 6" xfId="24639" xr:uid="{F43470F3-6E4B-454F-AC6F-55AD7FE28637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2 5" xfId="27050" xr:uid="{AF4B8ED0-B94B-43F9-B7A2-4D82ACB65B75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1 6" xfId="24699" xr:uid="{C5B985CF-756B-4D1B-92D9-F21A73A3BF3C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2 5" xfId="27110" xr:uid="{AAB13AF6-2FBD-4F7F-8FC7-142737876E08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2 6" xfId="24759" xr:uid="{01512B93-9DB4-4AE5-AF97-619485D9E128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2 5" xfId="27170" xr:uid="{49811319-B6FC-4C9E-9E0A-2D7171D1D7D6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3 6" xfId="24819" xr:uid="{1F7554A3-17AC-4642-8EA6-51A3600D651B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2 5" xfId="27230" xr:uid="{72937447-679A-4A53-958D-79EC1EC664C1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4 6" xfId="24879" xr:uid="{804EAA4D-AE17-42C9-A7AD-CAA684D9BB9A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2 5" xfId="27290" xr:uid="{49468814-D525-49BF-AF8E-EDAA761F1E50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5 6" xfId="24939" xr:uid="{009B6EE3-116B-48C8-9DD8-C121DE5B5ECB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2 5" xfId="25778" xr:uid="{76136BED-50D5-433E-AB37-18B3E40218DB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6 6" xfId="23427" xr:uid="{2BF197D6-F7F2-47E0-ACD8-7FE7595FBE05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2 5" xfId="27366" xr:uid="{08E9E052-934A-4D8B-8EC5-F2EE91AEAE2B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7 6" xfId="25015" xr:uid="{D1868BB5-92D6-4DBE-AB2D-23C3FEE41AB9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2 5" xfId="27396" xr:uid="{2F349543-0514-425D-97A9-7FFF1F112A2F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8 6" xfId="25045" xr:uid="{DA798430-AE06-43D2-9E4C-BB969C2C9BC1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2 5" xfId="27550" xr:uid="{35A9159A-96C4-465F-99BD-428ECFBEC27B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49 6" xfId="25199" xr:uid="{098BD296-F629-4FEB-8E11-18CBA2655DA7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2 5" xfId="27140" xr:uid="{A8E0B061-E495-42C9-93FB-F64B4C347FC3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0 6" xfId="24789" xr:uid="{7A02CDD0-5324-47DC-B236-8EA61ACF0068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2 5" xfId="27200" xr:uid="{597A747F-1221-486C-9AE2-5540FCE67E0B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1 6" xfId="24849" xr:uid="{7739791D-14D5-41DE-A9D7-31D4A33019D4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2 5" xfId="27260" xr:uid="{2F58F3F7-DF1B-4B8A-833B-A208DA492D42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2 6" xfId="24909" xr:uid="{D138EE0B-73E3-4EED-902A-BBB9AA2891EC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2 5" xfId="27320" xr:uid="{6C0E2F0B-53A3-4AD7-90E3-3329ADC1F92B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3 6" xfId="24969" xr:uid="{7E7E17A7-00F9-40A9-BA9F-FF0EE6D06F96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2 5" xfId="27426" xr:uid="{ACEB9486-AE2C-49E6-A48C-89F73D6EBEC9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4 6" xfId="25075" xr:uid="{B2681335-FE56-4240-89C0-85D8A3C8B28D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2 5" xfId="27580" xr:uid="{07B70095-BA96-4228-ACDD-120F13950074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5 6" xfId="25229" xr:uid="{D87B8381-CBD8-46C3-94AF-416C257E9248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2 5" xfId="27904" xr:uid="{06233BC6-0BC1-4177-B9AC-44B3BBD45F72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6 6" xfId="25553" xr:uid="{538CE7A5-51AF-4100-9864-F8CC14B09C50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7 5" xfId="25808" xr:uid="{FFDE33AF-DA24-4616-926B-9E5341DDBCB6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8 5" xfId="23457" xr:uid="{72503DAB-5107-4B00-9AA7-E29B03585AAB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11" xfId="23122" xr:uid="{B9D0FF91-CE2D-4E2B-83FD-F2E0DF31CFCF}"/>
    <cellStyle name="Moneda 2 2 5 2 2" xfId="335" xr:uid="{C1FB5EB7-E2A4-4D58-9ACF-06E5304A59F1}"/>
    <cellStyle name="Moneda 2 2 5 2 2 10" xfId="23352" xr:uid="{66990E0D-ACB0-437E-AF77-20657B009F94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2 5" xfId="27826" xr:uid="{EACFB116-0AD9-4FE6-8817-A00483C148CE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2 7" xfId="25475" xr:uid="{BD88ECF7-5B8B-4301-A70F-D519A5C75F11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3 6" xfId="27501" xr:uid="{D4FBFBF0-97A7-4518-92F3-245E58E94394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4 6" xfId="25150" xr:uid="{9729C1EE-D760-4756-A8E1-6DC591463EEB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2 5" xfId="27656" xr:uid="{2F527BE9-2DEB-423C-809B-12AE91E80D08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3 7" xfId="25305" xr:uid="{3209CF95-4599-4440-A2BB-51C9509A8803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2 5" xfId="28055" xr:uid="{AC9BF361-57A7-42F2-8917-85AC96BFF1F2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4 7" xfId="25704" xr:uid="{94B6A4EB-38F5-4C45-9A96-41F52E6D0462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5 6" xfId="26660" xr:uid="{63EF2562-89D2-4A42-A03E-7313E3F237D0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6 6" xfId="24309" xr:uid="{35107D8F-71C6-4CE9-AF4B-FD01ED1CE1DD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23" xfId="22971" xr:uid="{DFD6ACDA-614E-4149-BD50-0C4996F1BEBB}"/>
    <cellStyle name="Moneda 2 2 5 3" xfId="237" xr:uid="{33E9DB66-59A4-45D8-BD63-78981A4A4CA8}"/>
    <cellStyle name="Moneda 2 2 5 3 10" xfId="17885" xr:uid="{B4971A7F-CF20-4934-B17A-8B9EB5FF7B2D}"/>
    <cellStyle name="Moneda 2 2 5 3 11" xfId="23047" xr:uid="{DA60E46E-4DE0-48C3-801A-072BBAE924BC}"/>
    <cellStyle name="Moneda 2 2 5 3 2" xfId="724" xr:uid="{003CDC8F-1D55-45E9-A81C-70F9A98FCBFF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2 6" xfId="27732" xr:uid="{9C0F611B-8B38-4BD5-8369-BE5F1C9194C2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3 6" xfId="25381" xr:uid="{1F2D1A93-9D8C-4EEC-BF1C-E3EE88E40C98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2 9" xfId="23277" xr:uid="{65201EF9-1B95-41BB-A827-69C503D4ADDA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2 5" xfId="27980" xr:uid="{477DDC1D-CF61-483B-A88E-F3B8BF776823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3 7" xfId="25629" xr:uid="{0FF2B7BA-B484-435C-B3D7-4B2CD78F582C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4 6" xfId="26720" xr:uid="{C0532651-7BC2-4ED8-8469-3FC99619E324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5 6" xfId="24369" xr:uid="{5E7D1914-3B15-470A-B463-EA2231C02CA4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2 6" xfId="26780" xr:uid="{17983960-D1BB-4908-8DC5-2A530AB40574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3 6" xfId="24429" xr:uid="{08BCDF47-FBEB-49B1-8085-5ECB1DAD80BA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4 9" xfId="23201" xr:uid="{C94569A7-0FDC-4A90-A2DC-AD5798CC19A0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2 5" xfId="26840" xr:uid="{88B2D5B8-0CE1-4154-B861-E12F74E5FA64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5 7" xfId="24489" xr:uid="{ADE96438-5FFB-4A9C-A73D-09BC08EB6A35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2 5" xfId="26900" xr:uid="{DB28077C-4643-4FA8-991B-8021EAB77E73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6 7" xfId="24549" xr:uid="{1BDCA1E0-87A5-41D0-9106-C0790249B1C1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2 5" xfId="26960" xr:uid="{40023762-FE34-4972-9BDA-AFB285000A68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7 7" xfId="24609" xr:uid="{1F1607B6-FC56-469A-AF97-B76646142228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2 5" xfId="27020" xr:uid="{9C33B2D1-8F67-448C-8123-461794F004A9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8 7" xfId="24669" xr:uid="{838686D4-2C84-4C20-9AAE-DDC6DE7CADBC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2 5" xfId="27080" xr:uid="{8AA5719A-1DFE-44AA-9304-14E9774D6671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 9 6" xfId="24729" xr:uid="{6A990ADE-E9D6-4B37-9971-D0A856D914DF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2 5" xfId="27874" xr:uid="{3158BE08-1C85-4284-AF57-7039901B91F4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0 6" xfId="25523" xr:uid="{EE7C0DA9-29F7-45F4-96FC-80282C131E76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1 5" xfId="25752" xr:uid="{DA996F61-1BD3-4F42-A6ED-E47FC53B7B21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2 5" xfId="23401" xr:uid="{2537CC1A-4081-4ED7-8BC5-77146D081A44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57" xfId="22941" xr:uid="{CDB69EE8-A77E-472F-9C94-D32E74F843B2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13" xfId="23000" xr:uid="{9AD1FC66-CB52-41CE-9430-FED757AFE7E8}"/>
    <cellStyle name="Moneda 2 2 6 2" xfId="190" xr:uid="{C5DC4A12-F39A-4E1E-847A-999FED3CEEE7}"/>
    <cellStyle name="Moneda 2 2 6 2 10" xfId="17989" xr:uid="{F9E175A7-1531-4735-A09A-E6C338203350}"/>
    <cellStyle name="Moneda 2 2 6 2 11" xfId="23151" xr:uid="{0ECF5F35-BB82-4634-9E0E-79231BB7452E}"/>
    <cellStyle name="Moneda 2 2 6 2 2" xfId="364" xr:uid="{6055FF0B-E0D4-4D48-B7BB-85C4E9636DD2}"/>
    <cellStyle name="Moneda 2 2 6 2 2 10" xfId="23381" xr:uid="{59935EDA-0DF9-4952-8900-544D84AB0D5C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2 5" xfId="27855" xr:uid="{26D11F6F-19F8-4D9D-95EF-CECE4F5CECF4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2 7" xfId="25504" xr:uid="{D24DD3D9-505E-41E8-B822-7E1B8F54879C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3 6" xfId="27530" xr:uid="{7436AA18-A59E-4DB9-98A1-167BD3E8762F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4 6" xfId="25179" xr:uid="{473DAD2B-0FB1-4D13-8779-D432434253EE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2 5" xfId="27685" xr:uid="{32C9D0AB-43BC-4838-AB46-B8636631D66C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3 7" xfId="25334" xr:uid="{CD2E8976-68F8-4197-9160-613CEC0243C4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2 5" xfId="28084" xr:uid="{50139901-D47A-475B-99AC-79615B3C512C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4 7" xfId="25733" xr:uid="{D019AAE0-520F-4358-88DA-582744A7287D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5 6" xfId="27349" xr:uid="{9929DF12-CD38-4991-A0AA-C7CEFBE5C3AC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6 6" xfId="24998" xr:uid="{6D720E0F-BCA5-457C-8638-3118B907CFC8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11" xfId="23076" xr:uid="{73212594-1E4A-4AA6-8AF3-85C52DFAFFDF}"/>
    <cellStyle name="Moneda 2 2 6 3 2" xfId="753" xr:uid="{E0C27216-71A7-4B5A-96BC-AC6B88C49641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2 6" xfId="27780" xr:uid="{D6069CA5-29A8-45CF-9E1B-9448A7745373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3 6" xfId="25429" xr:uid="{62E718F1-43F3-4251-BC41-25D306B46A71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2 9" xfId="23306" xr:uid="{84E4EAF3-BCF3-4C09-938F-6F6EB2B7E42C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2 5" xfId="28009" xr:uid="{C4F2B023-22FF-4916-91FC-FE5FB8FDC13C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3 7" xfId="25658" xr:uid="{30ADFC40-2284-4A3D-9786-FBC71CBE167F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4 6" xfId="27455" xr:uid="{1BB49367-F6D3-47DF-9DCF-97FA0FEA9432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5 6" xfId="25104" xr:uid="{2302C722-D65F-4F52-B1C4-665BA46D82D7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10" xfId="23230" xr:uid="{2F450D91-1360-4B37-B331-6D9A9A613A59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2 6" xfId="27761" xr:uid="{92F2C29C-1FF2-4C0E-BA23-F87CF1075A8F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3 6" xfId="25410" xr:uid="{431C4DBD-9A44-4778-A1B3-63F6C524123A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2 5" xfId="27609" xr:uid="{91793EA2-2883-4C05-A971-09D7C28E3AA3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5 7" xfId="25258" xr:uid="{14830105-FA30-488E-8987-03D1F423F88B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2 5" xfId="27933" xr:uid="{EE761B1D-443B-47F9-9AA4-FE988EFEE89D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6 7" xfId="25582" xr:uid="{06B4EE77-7CA3-445E-8039-E183BE52C831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7 6" xfId="25832" xr:uid="{D802790B-6435-40F9-8EA3-5FA128637145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8 6" xfId="23481" xr:uid="{7154242F-7F02-4432-AFC5-F1C16365B764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11" xfId="23096" xr:uid="{2AB20D47-A3CC-4F5E-8479-2F26950FB6B7}"/>
    <cellStyle name="Moneda 2 2 7 2" xfId="306" xr:uid="{01B487E6-FA4D-4D93-AE93-6185C9059CF4}"/>
    <cellStyle name="Moneda 2 2 7 2 10" xfId="23326" xr:uid="{54FE8BCC-4C1E-4912-81E4-FD7985437715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2 5" xfId="27800" xr:uid="{1C6AFEFD-0155-4BF9-A40A-2AE1413F70D2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2 7" xfId="25449" xr:uid="{D1034871-6B71-4BC0-B340-95DC0EF97DEF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3 6" xfId="27475" xr:uid="{54EAFEC9-9A11-4200-8321-2E99B9782778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4 6" xfId="25124" xr:uid="{93884806-A197-4514-B6FC-F61D97332B8F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2 5" xfId="27626" xr:uid="{E80E9DF8-F581-4059-920D-08431E62F97E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3 7" xfId="25275" xr:uid="{F3CFE594-DE96-4A46-B35E-0F8E79D65B8E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2 5" xfId="28029" xr:uid="{E9B8B959-5504-4CC4-A36E-AB108E195EAE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4 7" xfId="25678" xr:uid="{3B652D3B-2E07-43B0-973F-A7B26270D4EF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5 6" xfId="25856" xr:uid="{A8CDE60C-CE21-4243-AAD4-68F8FFDC2AD9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6 6" xfId="23505" xr:uid="{E7114D7D-8CC8-4CC5-9187-DE2552391116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11" xfId="23017" xr:uid="{A1293C09-F21F-4982-B508-673FCE74C005}"/>
    <cellStyle name="Moneda 2 2 8 2" xfId="694" xr:uid="{D1252593-82C0-4749-9A70-9E4533F9D047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2 6" xfId="27702" xr:uid="{A974959C-CF9B-437E-A82B-143287B6C83A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3 6" xfId="25351" xr:uid="{EB5A7122-5780-49F2-8869-064ABB9456B2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2 9" xfId="23247" xr:uid="{1F1B2947-7F57-42FB-A36F-6DC924BAC2B0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2 5" xfId="27950" xr:uid="{6BBF8F3A-84FF-49AA-B4E9-55B06A5FEFCD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3 7" xfId="25599" xr:uid="{CC66ECC6-4357-40F0-BEF0-BB0794EB549F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4 6" xfId="25880" xr:uid="{1C8531BA-9A82-4446-9149-5F0C61DDA7B9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5 6" xfId="23529" xr:uid="{FB9AA9D9-2506-424F-BAC8-5AA76379572E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2 6" xfId="25904" xr:uid="{3689182B-AC87-45B2-A9F7-208E0CFADB27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3 6" xfId="23553" xr:uid="{C4982FFB-FBF0-43BC-9C25-8189BE2A12B0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 9 9" xfId="23171" xr:uid="{7D42FEAE-7545-44F3-8775-F9346EED5A9F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2 5" xfId="26177" xr:uid="{E929AE12-5878-40D6-8E98-2CFAB5034387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0 6" xfId="23826" xr:uid="{73EF00FA-4444-4353-9FF4-5C639E13063D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2 5" xfId="26207" xr:uid="{22085E8A-DAAE-4CB8-B2BF-1DABEB4CD183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1 6" xfId="23856" xr:uid="{3A7E910F-3A49-4053-BD44-E1678E17557D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2 5" xfId="26237" xr:uid="{F4BBB24B-8A81-4C1C-9092-B29816B97EB2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2 6" xfId="23886" xr:uid="{A0C09E7F-9768-4EB1-8959-D8D3156EFB77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2 5" xfId="26267" xr:uid="{3ECCF9CA-94C0-44CB-A753-42FA52AB51DE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3 6" xfId="23916" xr:uid="{497AA318-B0AB-42DD-9EEB-F37CE7A01EBB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2 5" xfId="26297" xr:uid="{CD7BAB4E-16B4-4E82-87B8-E7D7E93A5848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4 6" xfId="23946" xr:uid="{E8A84F78-DEA8-438D-BEE7-B9D8EE5F8AC3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2 5" xfId="26327" xr:uid="{54E5CC29-104D-468E-903B-05B20A34AE52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5 6" xfId="23976" xr:uid="{B10EF258-7F82-418D-A1F1-57DC1590BDE9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2 5" xfId="26357" xr:uid="{CFD2D1EC-C56E-48A4-84E0-62D0C672CDAA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6 6" xfId="24006" xr:uid="{D55D39F2-449F-4E8D-8790-8B14B3A2AABA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2 5" xfId="26417" xr:uid="{AADC10B6-679A-4F9D-B9F6-2E4BAFF4E5AA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8 6" xfId="24066" xr:uid="{F964D769-BBF6-4FB4-84BE-7369A8F91E07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2 5" xfId="26447" xr:uid="{F45E576F-98B7-4964-BC0F-B09391F50905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29 6" xfId="24096" xr:uid="{C4920E6C-3BF9-44FC-A1B6-E3833DA9B852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2 5" xfId="25980" xr:uid="{FA4081AE-29FA-40B6-B360-C1FBF9A8AB69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0 7" xfId="23629" xr:uid="{FA0FCD16-C34B-492E-8828-B242E78E5CE1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2 5" xfId="26004" xr:uid="{B04C2AC9-866D-478A-A5AE-74BC03049529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1 7" xfId="23653" xr:uid="{894E3859-43D1-47DC-87D8-F556C7C2EAAB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2 5" xfId="26034" xr:uid="{E0B037D0-D893-4596-A31F-CC4A98E34431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2 6" xfId="23683" xr:uid="{A6DDEB3F-03C8-4FD4-B752-FC732D957BA3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2 5" xfId="26064" xr:uid="{53FC023C-F7D2-4BF7-9224-40BBA29BDD9D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3 6" xfId="23713" xr:uid="{E3D2A868-50D8-461F-B544-5017114C6B19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2 5" xfId="26094" xr:uid="{EDF1E0AF-99AE-49F1-A89B-559D37A8E00D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4 6" xfId="23743" xr:uid="{F913EDAB-589D-4199-9C5C-D7E42162DF9C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2 5" xfId="26124" xr:uid="{20D078BE-6982-4A20-A411-9CAA1AD9EC23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5 6" xfId="23773" xr:uid="{1831975D-0456-45B9-82EE-9DC16D538836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2 5" xfId="26154" xr:uid="{00AA62E9-EF69-4583-BA1E-FB9A6CA5A90B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6 6" xfId="23803" xr:uid="{E2B8F784-2460-4014-80E8-51A2ACCB6713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2 5" xfId="26184" xr:uid="{A9318020-460F-4E61-ABF6-5A1BB2BFE879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7 6" xfId="23833" xr:uid="{DADCC438-52CB-4D85-905A-B53EC67582A7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2 5" xfId="26214" xr:uid="{A77E21DE-0E2D-4FCA-8796-BD87DE324022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8 6" xfId="23863" xr:uid="{86DFAF70-1DD5-47B4-88E2-E707E5100EC8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2 5" xfId="26244" xr:uid="{FBA2E17B-BC79-4BCF-BF4D-C8D1F2D855C8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19 6" xfId="23893" xr:uid="{79BB9617-1A86-478C-8414-295F5EFD3F3F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2 5" xfId="26016" xr:uid="{DB935F6B-078B-4974-AA01-A5076B625496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0 6" xfId="23665" xr:uid="{BA0555A3-6BCD-4957-90DA-03B85661AC0C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2 5" xfId="26046" xr:uid="{064AC0DE-B256-4090-95A6-910464F004B8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1 6" xfId="23695" xr:uid="{BB72B7D1-1E56-4F09-A0EF-5383A29FE53B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2 5" xfId="26076" xr:uid="{42A21FF7-C197-40DB-A5D6-E9473DAEDC51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2 6" xfId="23725" xr:uid="{A0A998DB-D136-435C-A29C-281375359480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2 5" xfId="26106" xr:uid="{22BCA80B-2D2D-44FF-9E0A-72628C18EB52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3 6" xfId="23755" xr:uid="{97857362-2965-4AC5-91B8-D607C6C9F84E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2 5" xfId="26136" xr:uid="{0CA91031-13CB-49D5-9115-9E8074328515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4 6" xfId="23785" xr:uid="{9B428775-4A5A-4524-843A-16206352DABC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2 5" xfId="26166" xr:uid="{7C066953-FDBF-49B8-B741-F477806A2731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5 6" xfId="23815" xr:uid="{B0D7BF42-A79B-4BCC-AC78-6288BAD37586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2 5" xfId="26196" xr:uid="{2585BE44-D7DE-4EB5-ABCD-B4F2DD047704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6 6" xfId="23845" xr:uid="{D2EED850-7552-4859-9879-254C51709229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2 5" xfId="26226" xr:uid="{30CC15E0-4E89-4F1F-B2EF-13675EC84CB0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7 6" xfId="23875" xr:uid="{1FF252A2-C3F2-4479-B912-0CA6E89F3F16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2 5" xfId="26256" xr:uid="{4F67C028-F34C-4A33-AC96-A7BE6EB583F8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8 6" xfId="23905" xr:uid="{0131BE2E-5C7C-4B93-A402-34566D86D32C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2 5" xfId="26286" xr:uid="{9F91E45C-BBEF-44CA-A53B-82D94C374EA2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19 6" xfId="23935" xr:uid="{A423D47B-D5D9-4656-AAAD-8E43A91EDACF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2 5" xfId="27156" xr:uid="{17017564-F4AD-408E-BF0D-C8FAF34B0608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0 6" xfId="24805" xr:uid="{46A0110A-5867-4101-AB3C-01EA362C86C9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2 5" xfId="27216" xr:uid="{7B47EF7D-8B6F-4A80-A71B-8C00A0C90435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1 6" xfId="24865" xr:uid="{D3923CEE-FFD4-4103-B475-74BFCBCF2BC0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2 5" xfId="27276" xr:uid="{33C563C0-4808-4FAD-9420-748D9FE7043E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2 6" xfId="24925" xr:uid="{D3EF7172-172C-489A-8417-9FC3AEF2C6F9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2 5" xfId="27336" xr:uid="{E7863BDA-3244-4848-802F-343E335DEF68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3 6" xfId="24985" xr:uid="{7A85C71A-559B-49ED-98F9-1F84DEF2E93A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2 5" xfId="27442" xr:uid="{7253CDD5-E752-4CB4-B61B-8F5FCE9AFACA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4 6" xfId="25091" xr:uid="{48990B40-7B3C-4D2E-92E5-384671498227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2 5" xfId="27596" xr:uid="{A44E9695-B78D-4B1B-B380-BB2A66EC4FDB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5 6" xfId="25245" xr:uid="{0125FA2B-26FE-4D8B-ADC8-F570358F480E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2 5" xfId="27920" xr:uid="{599D5285-8C74-4EC1-B841-55316DAEEB0D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6 6" xfId="25569" xr:uid="{3EE56A3C-E701-4E38-AAA0-A60764C1978F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7 5" xfId="25824" xr:uid="{FEB6B43A-1FC9-430C-89F3-7BA7D82816FC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8 5" xfId="23473" xr:uid="{7A6D718D-1F05-4917-BC1D-84F48B329579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11" xfId="23138" xr:uid="{68401C2E-4EA9-404A-B107-9837D39437E5}"/>
    <cellStyle name="Moneda 2 3 2 2 2 2" xfId="351" xr:uid="{EA2823E3-8C68-4075-96DE-5985389D17D1}"/>
    <cellStyle name="Moneda 2 3 2 2 2 2 10" xfId="23368" xr:uid="{1B8E9362-818F-40E8-9B7D-87ABE00FDCB6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2 5" xfId="27842" xr:uid="{9E16F7BF-EFEE-4895-BA5F-FFA40D15D249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2 7" xfId="25491" xr:uid="{DC14CCF2-E675-4E68-8607-ACD9F0AACE4B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3 6" xfId="27517" xr:uid="{D3595DCA-DDDC-40AB-96DB-A3E96A37CC28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4 6" xfId="25166" xr:uid="{98F34FB8-11C2-4F9E-BE4B-AFA18CDA88DE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2 5" xfId="27672" xr:uid="{A4F800CE-CA64-4F35-ACBB-262DD28E9356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3 7" xfId="25321" xr:uid="{5AB2D2D2-CE12-4B53-BB25-B5F510D7718D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2 5" xfId="28071" xr:uid="{B8F9CB9F-C7DF-4DBC-A6C5-8D8DC021D557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4 7" xfId="25720" xr:uid="{2F52D326-D4EB-4E59-9895-599DF440CBA3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5 6" xfId="26676" xr:uid="{818204F7-E5D4-4B69-9AC2-74C71CC0E6D0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6 6" xfId="24325" xr:uid="{8D338C10-2AAA-455A-A89F-DBCB367DA5D4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23" xfId="22987" xr:uid="{0DF584F7-48F9-45A2-9D34-F671FBAFD75E}"/>
    <cellStyle name="Moneda 2 3 2 2 3" xfId="253" xr:uid="{7DBCF9AD-F72C-4BAA-8DF0-5FB9DEC08A0E}"/>
    <cellStyle name="Moneda 2 3 2 2 3 10" xfId="17901" xr:uid="{0250F5A1-502B-4EEC-87EA-FCF9ED07C93C}"/>
    <cellStyle name="Moneda 2 3 2 2 3 11" xfId="23063" xr:uid="{BCEADA2C-CD7C-49DE-88C9-5A4573826F90}"/>
    <cellStyle name="Moneda 2 3 2 2 3 2" xfId="740" xr:uid="{674D47BC-8C07-41CB-9815-CD3BA927DE4A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2 6" xfId="27748" xr:uid="{1CB79548-7F21-49E8-906D-A9D9D80F2849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3 6" xfId="25397" xr:uid="{B4B95EB4-99D7-41CD-B9CE-85E01ACBE01B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2 9" xfId="23293" xr:uid="{7A81504D-DB3A-41A1-8ED5-5C169FA43D84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2 5" xfId="27996" xr:uid="{8A4EB0D0-BEAC-496D-A120-CDE8041478DA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3 7" xfId="25645" xr:uid="{3611B737-2F9E-400F-82DF-0F6F102EFE4A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4 6" xfId="26736" xr:uid="{0926DF04-CD1F-4BF4-8BFE-ABA99536CAC7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5 6" xfId="24385" xr:uid="{8424BB94-59C6-43A9-A400-BF740444196F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2 6" xfId="26796" xr:uid="{77B37FCE-225A-4C77-BA43-E92BBDBEADA7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3 6" xfId="24445" xr:uid="{2DA4F758-A6AC-4E79-A06A-B9DD4C054B73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4 9" xfId="23217" xr:uid="{E56EABE6-EF2B-47DA-869E-A54D3AA75E35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2 5" xfId="26856" xr:uid="{9AFAF539-AADF-40A0-BFAA-3B94A588E135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5 7" xfId="24505" xr:uid="{5A0E4760-77B7-41DA-957E-38023DF3AD76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2 5" xfId="26916" xr:uid="{F03687C4-4261-4E2A-8110-CEDB84C59B29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6 7" xfId="24565" xr:uid="{13BF2224-EFE7-42C2-9ABC-575FB3D71345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2 5" xfId="26976" xr:uid="{113BA8E5-8BE3-47BC-88F9-324B7B62E1D9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7 7" xfId="24625" xr:uid="{688D9401-6212-4ABC-9A22-0A685EEA44AD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2 5" xfId="27036" xr:uid="{1D4682A8-5AF8-4205-AC32-B8C8E2A7E6F2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8 7" xfId="24685" xr:uid="{05C05C11-AE81-4719-8C40-10A5FEDE44F9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2 5" xfId="27096" xr:uid="{68585CF6-B2EE-445A-86BC-168213015E26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 9 6" xfId="24745" xr:uid="{2EDD10C6-DD3D-4479-A6EB-82F897CE30C9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2 5" xfId="26316" xr:uid="{926437BF-EBB4-46FD-AAAF-17B5E1B0F285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0 6" xfId="23965" xr:uid="{F811C32B-FEDD-489E-A816-50B58F15CF3D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2 5" xfId="26346" xr:uid="{251A2661-0D29-445E-ACCE-D3E078E85009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1 6" xfId="23995" xr:uid="{F2C945B6-CB0E-43BA-96B9-4540956389F3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2 5" xfId="26376" xr:uid="{CAC59BFD-4DD5-4961-8D88-80EA60F9D9E2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2 6" xfId="24025" xr:uid="{EE81B8F3-6A98-46B2-B0E5-74B3BF374B1D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2 5" xfId="26406" xr:uid="{0F756FD7-4EDD-46DA-8025-1A0FEB94CA3C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3 6" xfId="24055" xr:uid="{AD2DBC1E-B5BD-4558-B667-825BFB01D87F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2 5" xfId="26436" xr:uid="{86A0C90E-F0D8-4F9C-B40A-E2914552C16A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4 6" xfId="24085" xr:uid="{CE9BB5E5-BCCA-411C-ABF3-18C2563BF721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2 5" xfId="26466" xr:uid="{3268D728-17CC-48D5-8F2B-BC5FC338FCCA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5 6" xfId="24115" xr:uid="{260B7F1A-6D44-4E9A-BB74-F8BB42DD54F3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2 5" xfId="26496" xr:uid="{73C8F691-AD0B-49A8-85A3-7515D294A7D7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6 6" xfId="24145" xr:uid="{F7C21E69-4CCA-4048-A525-A794F62CD823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2 5" xfId="26526" xr:uid="{529E24D1-D594-4D8B-8D0B-1D1BE7114FE5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7 6" xfId="24175" xr:uid="{816F7E54-CF9E-42A8-B032-EAAA5E44E700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2 5" xfId="26556" xr:uid="{2B93B66E-6A1F-4677-B646-9423BA01A377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8 6" xfId="24205" xr:uid="{AFE6903C-97F5-44AA-BE34-3CE8C77DF6E9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2 5" xfId="26586" xr:uid="{512311AF-FB17-458C-9EBD-D1A9F1D88FFA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29 6" xfId="24235" xr:uid="{BB0F3DA9-31E5-4F7B-9DA1-FBD2ADF06E19}"/>
    <cellStyle name="Moneda 2 3 2 3" xfId="147" xr:uid="{2B98DA20-4371-46CA-A2CB-4238DDC8FFE0}"/>
    <cellStyle name="Moneda 2 3 2 3 10" xfId="17946" xr:uid="{E9E1C8F7-3C97-473B-9927-570F9FD8568D}"/>
    <cellStyle name="Moneda 2 3 2 3 11" xfId="23108" xr:uid="{5E8B7A44-45B7-44E7-9C27-61FD1686135E}"/>
    <cellStyle name="Moneda 2 3 2 3 2" xfId="320" xr:uid="{55BEA912-D1C1-45A3-AC67-8C4502FF3E42}"/>
    <cellStyle name="Moneda 2 3 2 3 2 10" xfId="23338" xr:uid="{EBDB1139-4E8B-4FB0-AEFB-54477903D0A1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2 5" xfId="27812" xr:uid="{A909670A-599B-4887-BF80-0983D8AA7FEC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2 7" xfId="25461" xr:uid="{2628DB44-5C55-434B-A03F-FB8C8CA466E8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3 6" xfId="27487" xr:uid="{89C76606-B790-4D55-BCB8-48F1C43EC855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4 6" xfId="25136" xr:uid="{51EFCB5B-02A4-4548-9421-D8D0C1E83D23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2 5" xfId="27642" xr:uid="{6E59CE0C-6FC2-4C86-B9B1-BF67C142F32A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3 7" xfId="25291" xr:uid="{8C4B3E8E-326E-4D0D-9295-C746E8C2C346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2 5" xfId="28041" xr:uid="{03F19D44-9CF2-453A-A7AF-F8EA55E0F918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4 7" xfId="25690" xr:uid="{D7AA94C8-548D-4ECE-8FDF-6183DC0022C3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5 6" xfId="25848" xr:uid="{360A5E83-42CA-4CDE-94FE-D474347B36E0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6 6" xfId="23497" xr:uid="{C1F4DDFB-C956-4204-91FF-CE60486383AE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2 5" xfId="26616" xr:uid="{30C4D90B-2911-4DCA-8741-D00AA4914FA3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0 6" xfId="24265" xr:uid="{BD6373C7-4E62-47E9-8498-12592D4FF8DA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2 5" xfId="26646" xr:uid="{CD8CECB0-A301-47BE-A2B7-1661051F06EC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1 6" xfId="24295" xr:uid="{803C17A8-9C0D-4510-89F5-C396D4A78585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2 5" xfId="26706" xr:uid="{92021087-81A5-4E3A-8CFD-F4729F048F00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2 6" xfId="24355" xr:uid="{1A347243-92AB-4802-9AB9-FA9EADC163B1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2 5" xfId="26766" xr:uid="{357A16F5-15E9-4B5D-AE64-85F7AFE56163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3 6" xfId="24415" xr:uid="{371AC5BD-58C9-4C8D-842A-C4A99131F60C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2 5" xfId="26826" xr:uid="{9EB8CA95-8FAB-4070-87D7-2740557CF760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4 6" xfId="24475" xr:uid="{90A25040-E2E8-4E03-AE1C-8C3E891D4AE3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2 5" xfId="26886" xr:uid="{03B93AB4-4015-4842-81A0-837A30CF24BE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5 6" xfId="24535" xr:uid="{17E17CC2-CDE3-4C45-B1A5-E3E1F4B45B43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2 5" xfId="26946" xr:uid="{2339220C-DF5F-4682-8DC8-107BF278C553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6 6" xfId="24595" xr:uid="{3CF9B7D9-1D37-44FB-ABFB-6E8FBBB673E1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2 5" xfId="27006" xr:uid="{075298E7-DB65-4050-9DE4-7FA8319B3F70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7 6" xfId="24655" xr:uid="{09318D31-1D67-4D06-99F5-D3555A64F59E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2 5" xfId="27066" xr:uid="{EF2D055B-8846-42EE-86D5-E2DF7B9E8B4C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8 6" xfId="24715" xr:uid="{83904308-9267-4486-B902-50F36E17DC1D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2 5" xfId="27126" xr:uid="{BDD41D47-4045-4B08-AAAB-B13A89FD18E2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39 6" xfId="24775" xr:uid="{7FF1D36D-F0A9-467F-AAED-94457FCA6940}"/>
    <cellStyle name="Moneda 2 3 2 4" xfId="223" xr:uid="{F9169E28-B6C2-44D9-B419-3AF5F9BA2254}"/>
    <cellStyle name="Moneda 2 3 2 4 10" xfId="17871" xr:uid="{77229A89-DC52-4781-A1D1-BBD491837C73}"/>
    <cellStyle name="Moneda 2 3 2 4 11" xfId="23033" xr:uid="{B57D1242-23BF-493F-8CDD-9954FCBE3249}"/>
    <cellStyle name="Moneda 2 3 2 4 2" xfId="710" xr:uid="{4FF5525B-9DA1-414E-9F4F-B0D97FB8F206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2 6" xfId="27718" xr:uid="{639C9545-6A83-4C42-A10C-9E06A3E2840D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3 6" xfId="25367" xr:uid="{8F2669E7-7C26-4C02-A3B7-83E95F683A9E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2 9" xfId="23263" xr:uid="{8D89C5BD-3BA6-4DCD-8BE9-3A3DB2780D1B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2 5" xfId="27966" xr:uid="{496F4E6E-149F-4E16-A11A-3CAF794E3F84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3 7" xfId="25615" xr:uid="{7CDAC6B0-76B9-467E-AB0F-AA69DEC1544B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4 6" xfId="25872" xr:uid="{3E59F607-F2AA-4869-AB9F-C9327D62D425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5 6" xfId="23521" xr:uid="{054E84B3-2BBD-4ACD-9E4F-C73F9F097560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2 5" xfId="27186" xr:uid="{0776709C-D1CA-4EBC-8E6B-92F0778808D5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0 6" xfId="24835" xr:uid="{A1C652BC-6B4D-4136-BB3A-1FF363B024AC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2 5" xfId="27246" xr:uid="{6952664E-0E1A-4AB4-A32A-61D6D7921674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1 6" xfId="24895" xr:uid="{2E8E75F6-7AFE-4BED-B461-BEC0D7008D19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2 5" xfId="27306" xr:uid="{02DD0E5E-431C-4EB4-83FA-F2A7F9FB389E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2 6" xfId="24955" xr:uid="{992DC605-A17B-4E64-A88B-8F4AA4D88636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2 5" xfId="27382" xr:uid="{2A15A474-F32C-475D-BFCD-439F8306F533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3 6" xfId="25031" xr:uid="{616EB6C5-BA55-4DEA-83F2-73601AF22C6E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2 5" xfId="27412" xr:uid="{C2C4BA9B-D6B5-4AC6-BAEC-D350FAC513CC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4 6" xfId="25061" xr:uid="{3BAAA3A6-51A0-4169-8BA4-6CE6C37800C9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2 5" xfId="27566" xr:uid="{286E4226-0435-4D13-9C51-8732F137E15D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5 6" xfId="25215" xr:uid="{E4C5105F-8B66-499C-BE61-9E1AA7A310AB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2 5" xfId="27890" xr:uid="{9DC64027-5C3A-4BA3-B5B1-1C59DAD9B7B0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6 6" xfId="25539" xr:uid="{C4A3E77A-0DA2-496A-A2FB-D891A0C0EFA5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7 5" xfId="25800" xr:uid="{C8FD7F20-5E39-448C-AD99-0142F4A7D1F5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8 5" xfId="23449" xr:uid="{FEA25884-88A8-4695-8B4F-CAFB8BA0D13E}"/>
    <cellStyle name="Moneda 2 3 2 49" xfId="2248" xr:uid="{D656EEDE-9E1F-439F-BD50-227A6D20B96F}"/>
    <cellStyle name="Moneda 2 3 2 5" xfId="634" xr:uid="{7B29B9D5-75AE-4A59-A69B-508C08846CA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2 6" xfId="25896" xr:uid="{417C8EF4-8B1F-4597-967F-0D9F5FB68CAF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3 6" xfId="23545" xr:uid="{95914D61-884E-4F2C-9036-0E52F7183EA7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 9" xfId="23187" xr:uid="{06FB9075-973B-4774-A84D-B6EE95D28704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53" xfId="22957" xr:uid="{E0377355-D533-4F8F-B6AF-03530169C457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2 5" xfId="25920" xr:uid="{8105C7A5-6B98-439A-93B5-AC40A26D614E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6 7" xfId="23569" xr:uid="{BEA34EAF-020F-4874-95FE-29531DEDEF81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2 5" xfId="25944" xr:uid="{1C5574A0-7073-4D53-A2FE-856985430CED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7 7" xfId="23593" xr:uid="{F1D00F94-273B-4D21-AA52-1D5A89B2F822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2 5" xfId="25968" xr:uid="{833DD6C8-8F61-496B-8195-C81EB87D8FC9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8 7" xfId="23617" xr:uid="{D34FFDE3-F682-4180-A013-69704A8BDED4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2 5" xfId="25992" xr:uid="{4ACAC41A-3D6C-4437-AF47-16E702E8C9BF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 9 7" xfId="23641" xr:uid="{558DD11C-5260-45D1-B335-1717008AAA55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2 5" xfId="26274" xr:uid="{5A282D89-ED23-457B-B920-ADFEE7079766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0 6" xfId="23923" xr:uid="{E630A303-6C96-49DB-92E2-59BEDE0ECB2A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2 5" xfId="26304" xr:uid="{6EEC991C-4D74-4432-9F74-8BE2073DB220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1 6" xfId="23953" xr:uid="{6F8D3411-B912-47C9-A52A-19B653ACC675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2 5" xfId="26334" xr:uid="{2A72BBA2-0C87-4DAB-8157-6E4D847EEB63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2 6" xfId="23983" xr:uid="{DA2A08A8-4C65-41E8-903F-887E6F2BD8B4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2 5" xfId="26364" xr:uid="{9A386869-03A6-4940-8DCF-21CD26B12A4E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3 6" xfId="24013" xr:uid="{1421A0D5-E49A-443A-92B6-EFB932AC8FCE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2 5" xfId="26399" xr:uid="{B24A360D-2650-4BDE-9F8D-B229B6937030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4 6" xfId="24048" xr:uid="{B527F5DA-7246-4B34-AE74-1B8DD9A4E2E6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2 5" xfId="26424" xr:uid="{FB22634E-FE21-40A0-8C13-9D9AB75ADD11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5 6" xfId="24073" xr:uid="{5C5C348C-1223-4B2A-B626-2997E173D46D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2 5" xfId="26454" xr:uid="{99DEF853-18C9-4C56-ABD7-3BF6D57F1ADF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6 6" xfId="24103" xr:uid="{49F37874-C42A-42DC-AA78-B7B460A4F1A3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2 5" xfId="26484" xr:uid="{EC675600-A21E-48D8-90C7-C6E9F7B4E3BC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7 6" xfId="24133" xr:uid="{1A50772F-7069-4E35-A06D-26EC7DC83578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2 5" xfId="26514" xr:uid="{897C2AD8-089F-4028-83BA-0A4523EAFC47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8 6" xfId="24163" xr:uid="{9CDF615C-F23D-4791-BE9A-6D627826EF11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2 5" xfId="26544" xr:uid="{86ADA8C0-1FFC-472E-AA17-4E3F8A012422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29 6" xfId="24193" xr:uid="{9DFAD28F-A3A6-4198-8DC4-D3166B4A5258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2 5" xfId="27144" xr:uid="{664B6FF4-07B9-4C29-AD0B-B8DB9203FF89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0 6" xfId="24793" xr:uid="{FD669C10-5ABC-415A-9D99-A8261F0E4708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2 5" xfId="27204" xr:uid="{7D757C40-2FDC-4299-AF89-2E49B65462CA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1 6" xfId="24853" xr:uid="{45761E58-E1A7-4CC6-8804-E4555B54C7E1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2 5" xfId="27264" xr:uid="{D680C4D6-C8C5-4E37-ABDD-7BB55AD57D19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2 6" xfId="24913" xr:uid="{D04FFB6D-4B5E-4105-B16B-EDAA8CA79F68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2 5" xfId="27324" xr:uid="{D3C43884-A1ED-4B8D-9D83-CCE8616F1E27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3 6" xfId="24973" xr:uid="{C17AED9F-E17C-458B-8C94-C73A0B68BA50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2 5" xfId="27430" xr:uid="{42A20DDC-12F8-4A24-A54F-6A004E634F25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4 6" xfId="25079" xr:uid="{3814C946-860B-4926-8A5A-BE6D1F069E3B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2 5" xfId="27584" xr:uid="{B38111AD-DD66-4643-9092-3120DEC87A1A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5 6" xfId="25233" xr:uid="{673428A9-E6A2-4BFD-B167-39BEED201BE1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2 5" xfId="27908" xr:uid="{2FB86AA8-3A41-4A74-B5C2-D6460229D9E4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6 6" xfId="25557" xr:uid="{ED2310BD-3666-4BBA-AAB9-664926C83435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7 5" xfId="25812" xr:uid="{9E483D78-0B49-4987-8285-DF3CF7A016BC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8 5" xfId="23461" xr:uid="{CE5B4DD8-8F91-4FE4-B3C9-9678120CF449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11" xfId="23126" xr:uid="{4783EF91-A430-4E41-B7BC-7FF3F49D0C5A}"/>
    <cellStyle name="Moneda 2 3 3 2 2" xfId="339" xr:uid="{FEEFC840-5047-423C-B312-BF8DB65BCBEE}"/>
    <cellStyle name="Moneda 2 3 3 2 2 10" xfId="23356" xr:uid="{D4DBB18A-A092-4B45-8E4E-BA3A914FA916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2 5" xfId="27830" xr:uid="{BA6208F5-1124-4978-A8EB-40A2A3ADF94E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2 7" xfId="25479" xr:uid="{8221439E-020E-40A4-9D1E-6052E6B12A0C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3 6" xfId="27505" xr:uid="{9479445C-9864-40E3-AE9A-949A582932DF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4 6" xfId="25154" xr:uid="{F35E687B-8C56-4544-9A05-715C5077D1DF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2 5" xfId="27660" xr:uid="{23A627EA-205D-4295-BD58-E92F53EB3F48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3 7" xfId="25309" xr:uid="{651E7AF9-6883-4D40-9524-AD2C9964504B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2 5" xfId="28059" xr:uid="{A5991E3F-81AC-4BF5-A5CB-BE8A3810B2D2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4 7" xfId="25708" xr:uid="{C2B32B96-E5AA-4E73-8BB1-EE592B56C23C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5 6" xfId="26664" xr:uid="{FEE0D088-262B-4002-A728-31F7E472F60F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6 6" xfId="24313" xr:uid="{24FE5179-1ED8-41E5-B55D-F837532AE752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23" xfId="22975" xr:uid="{30F5DFBA-12F1-4529-A57E-F807A46FBEF2}"/>
    <cellStyle name="Moneda 2 3 3 3" xfId="241" xr:uid="{65849F9F-D209-43B8-B9B1-B91CF709AE2A}"/>
    <cellStyle name="Moneda 2 3 3 3 10" xfId="17889" xr:uid="{5D44B69B-0D79-4A49-805D-FC0A278A9558}"/>
    <cellStyle name="Moneda 2 3 3 3 11" xfId="23051" xr:uid="{1144C8FA-B32F-4974-8876-C1B63850F99B}"/>
    <cellStyle name="Moneda 2 3 3 3 2" xfId="728" xr:uid="{518AC2E6-F254-428F-8D36-95A5A737FC8C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2 6" xfId="27736" xr:uid="{F404B85B-1F08-4D4C-81A4-6921AB7A806C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3 6" xfId="25385" xr:uid="{385DE891-0DBC-442C-9C6E-BD929A6C9A19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2 9" xfId="23281" xr:uid="{D944D929-B314-4E03-AD59-8DD9B32054FA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2 5" xfId="27984" xr:uid="{58B27C74-C96F-4A7F-BD7F-B00E8844AB27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3 7" xfId="25633" xr:uid="{3B7E030C-40E8-4DED-B9DA-7CC8CD3C33C8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4 6" xfId="26724" xr:uid="{7B9F4C4C-3605-4117-8350-5FC40EAC7030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5 6" xfId="24373" xr:uid="{6D4D8582-E8CD-45E0-94E9-D566A1DB725C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2 6" xfId="26784" xr:uid="{EF186198-3340-4127-BF90-09E241801325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3 6" xfId="24433" xr:uid="{BA9150A2-5CA3-4B92-89F3-EF6ABBDF38AE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4 9" xfId="23205" xr:uid="{54CFDEAC-4B1E-41C8-B9B8-C398A4F5478E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2 5" xfId="26844" xr:uid="{0939F363-0846-4DB9-B33D-C1995AFEF223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5 7" xfId="24493" xr:uid="{B60BDAE2-D2D9-44DC-9582-07C8B93657C3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2 5" xfId="26904" xr:uid="{2C93DBDC-889B-44CE-BE6F-D6DC33A8844B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6 7" xfId="24553" xr:uid="{06F313A0-1062-482A-8BC4-E77A52895A8E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2 5" xfId="26964" xr:uid="{AF4F1DDF-F187-41A7-B488-A66D462960BD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7 7" xfId="24613" xr:uid="{C78BE8C7-93A4-4A99-89D5-56D11A9C7FAB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2 5" xfId="27024" xr:uid="{BEA0706C-30FF-4260-9619-06CD18FC0EDC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8 7" xfId="24673" xr:uid="{D6672149-9F81-4DA6-9E27-020FEDE2006D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2 5" xfId="27084" xr:uid="{776038C2-1634-437C-A110-FDE1251126A5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 9 6" xfId="24733" xr:uid="{0A283DB2-0FB8-444A-B39B-A6360CC94E8C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2 5" xfId="26574" xr:uid="{24F4E2E8-D667-4A9E-91A3-4DF322274507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0 6" xfId="24223" xr:uid="{2C94F373-F8B6-4560-A582-A662C20152BC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2 5" xfId="26604" xr:uid="{617F2DAC-434F-415A-B82D-CADB16C51633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1 6" xfId="24253" xr:uid="{F0AC8D5E-DB7D-4860-B67B-05C395CCA723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2 5" xfId="26634" xr:uid="{776E4679-7D8F-4F67-ADE2-DB288194B176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2 6" xfId="24283" xr:uid="{C6C6AA4B-E147-45E7-A28C-4E11B47E5C2D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2 5" xfId="26694" xr:uid="{A0CE827F-DA08-47A3-BBD1-337788B4A20D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3 6" xfId="24343" xr:uid="{496961AE-238B-4976-ABAE-77B1CB1397C0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2 5" xfId="26754" xr:uid="{C4E9269B-14F4-4049-8357-98DB3ABD9ACA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4 6" xfId="24403" xr:uid="{A117A5F0-6A74-412E-9C15-C783221C7E85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2 5" xfId="26814" xr:uid="{97789D07-EAFB-4960-9418-E25A9F6FCA34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5 6" xfId="24463" xr:uid="{C8C29D2A-BC05-40FB-85D9-49177E4D2CB5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2 5" xfId="26874" xr:uid="{77B6158D-39BE-4F0F-9210-FDCF8DBC35C8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6 6" xfId="24523" xr:uid="{4336E120-68FE-4AF4-B78A-D3785BD0C074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2 5" xfId="26934" xr:uid="{EE112395-E48A-4929-8136-3C298891D060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7 6" xfId="24583" xr:uid="{44F0736A-7BB7-4ACE-8F20-4E1AF22F8BD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2 5" xfId="26994" xr:uid="{736609F2-3D91-4C43-97A4-2620477D9DA4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8 6" xfId="24643" xr:uid="{CB21F4AC-A844-4C34-818C-F2E71F94E974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2 5" xfId="27054" xr:uid="{02FE98BD-AB54-4FA6-9983-B91CEDC9F5CC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39 6" xfId="24703" xr:uid="{6DDB1688-0C08-45BA-BA7D-07BFE8315F50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13" xfId="23008" xr:uid="{751A962B-C3F7-486F-8C38-3D5303BB9E4D}"/>
    <cellStyle name="Moneda 2 3 4 2" xfId="198" xr:uid="{E5505069-5FB3-45D3-9BE2-B63F4E0E0CC0}"/>
    <cellStyle name="Moneda 2 3 4 2 10" xfId="17996" xr:uid="{79CC5BC4-EC35-4CA4-9391-992A2448BE92}"/>
    <cellStyle name="Moneda 2 3 4 2 11" xfId="23158" xr:uid="{2979AF4E-4A77-4D25-A2D4-B0AAC25D7529}"/>
    <cellStyle name="Moneda 2 3 4 2 2" xfId="372" xr:uid="{B2C59459-E752-4AD7-9B32-E3C24D849D00}"/>
    <cellStyle name="Moneda 2 3 4 2 2 10" xfId="23388" xr:uid="{3999BAB4-5FC8-4D45-8D6D-2CADBA6CBF1C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2 5" xfId="27862" xr:uid="{B673B51D-1CB4-42E5-8CF1-76B91F12F068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2 7" xfId="25511" xr:uid="{4A975A7D-1316-4AE0-9EF4-D3BE6107E7E2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3 6" xfId="27537" xr:uid="{820A2B73-C25C-4D11-B79C-139037254A20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4 6" xfId="25186" xr:uid="{159DB963-4C1B-4515-B2B6-8D448E7E5A17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2 5" xfId="27693" xr:uid="{2AEDCB22-0326-4656-A891-1D0A02FC15DD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3 7" xfId="25342" xr:uid="{B3C87CF6-BBFB-4D4A-8371-A06D7A69D927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2 5" xfId="28091" xr:uid="{24967038-21ED-4906-9838-04DCDEB0A6BF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4 7" xfId="25740" xr:uid="{2C05DB8C-957E-40AC-9D41-4163169F3709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5 6" xfId="27357" xr:uid="{ABA7B758-6FA9-4C51-A45E-9461E3439E91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6 6" xfId="25006" xr:uid="{1A83B379-594F-428D-B22F-9FAB3844B941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11" xfId="23084" xr:uid="{CF85FB54-AE0E-40C6-A06C-4B867A904BA4}"/>
    <cellStyle name="Moneda 2 3 4 3 2" xfId="761" xr:uid="{B9F477ED-EDB5-4C9A-9DF4-1C92AD37C757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2 6" xfId="27788" xr:uid="{6523E96F-6D4C-4010-BFA4-C26B18E4FAD2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3 6" xfId="25437" xr:uid="{7483D2C4-B4DD-408B-B1E1-28E54E32B29C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2 9" xfId="23314" xr:uid="{11C43DD2-EB58-4C3B-AC6C-C9EF097AD503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2 5" xfId="28017" xr:uid="{33D56F02-5286-41CC-B221-73C5B417CBAF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3 7" xfId="25666" xr:uid="{D975F5AC-CC66-4EBC-9FA0-03941A833A77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4 6" xfId="27463" xr:uid="{4D3B5198-A7D9-4CC3-ABDF-511AEF881B56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5 6" xfId="25112" xr:uid="{A7168ED0-8EE8-4321-9684-6C3AA1B290DC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10" xfId="23238" xr:uid="{AA69BAC6-4F1D-43CD-AEBA-67D63E25A7A6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2 6" xfId="27769" xr:uid="{382B4E4A-EC5B-4624-A35B-7965861D7C8F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3 6" xfId="25418" xr:uid="{8B95E9B6-7E4D-4FFC-BACF-30FA926FA87A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2 5" xfId="27617" xr:uid="{6AE1D64E-9506-4BE8-BA6F-3BC681ABC417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5 7" xfId="25266" xr:uid="{776F2498-5BFD-48E5-BD53-EBD9C6E8F768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2 5" xfId="27941" xr:uid="{8767F69E-60BA-4513-8DB5-EC9414F43B08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6 7" xfId="25590" xr:uid="{85A6C93A-3B6D-4465-A012-7A3AB669F513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7 6" xfId="25836" xr:uid="{D2E10FD3-208D-4E8E-B35A-CCFA787622DB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8 6" xfId="23485" xr:uid="{1DDBA0B3-2D7D-4838-96C0-11F92DF1442C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2 5" xfId="27114" xr:uid="{334E3330-AC9A-4216-A92A-E0E4FEB15589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0 6" xfId="24763" xr:uid="{D811C102-B973-42F7-BFFB-B66D9D1853AD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2 5" xfId="27174" xr:uid="{17091F90-96FF-41B0-8D6A-25B3D872F156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1 6" xfId="24823" xr:uid="{0C05A223-6B8E-43EC-A0AA-278A5E1D6991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2 5" xfId="27234" xr:uid="{FE704289-E6C4-4517-BDE5-4608ADD34A9E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2 6" xfId="24883" xr:uid="{71F2762F-00FC-40FE-A165-F5FB444C63C9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2 5" xfId="27294" xr:uid="{915CEE4A-0C11-4B11-AAA9-002DD0B5C6D7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3 6" xfId="24943" xr:uid="{9C3FFAD0-6FA4-4640-A0AB-9F7619B4F1CF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2 5" xfId="25781" xr:uid="{B22D1C83-F3D6-44BA-AC0E-5C54ED522936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4 6" xfId="23430" xr:uid="{987E6EF4-6FEB-4240-BE74-9514854BCEA9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2 5" xfId="27370" xr:uid="{2354DE00-AD26-4546-B4B0-75A416F9556F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5 6" xfId="25019" xr:uid="{7F5C7797-F360-4E83-8B06-0FD0387E3DDF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2 5" xfId="27400" xr:uid="{480D47EC-DE25-449E-874B-6924215C723B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6 6" xfId="25049" xr:uid="{A1A1B57A-5849-40CD-9EB3-F3BA4A37E9A0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2 5" xfId="27554" xr:uid="{FF9CE0A6-F0AD-41BE-A990-90B9AAE7C441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7 6" xfId="25203" xr:uid="{C24863A3-3633-410A-80B1-787CC9F05055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2 5" xfId="27878" xr:uid="{A38E9647-3CFB-4428-8B36-3CE32A50AABB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8 6" xfId="25527" xr:uid="{39820B3F-CD1D-4667-B9E2-9FD6E6D6B781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49 5" xfId="25760" xr:uid="{93D274CD-0ABC-4BCB-B75D-2AFFCD395974}"/>
    <cellStyle name="Moneda 2 3 5" xfId="135" xr:uid="{B744CB91-CE77-424E-B22F-A0147D035AF8}"/>
    <cellStyle name="Moneda 2 3 5 10" xfId="17931" xr:uid="{80E9730A-4347-4B74-A0A8-FC29DAD9B787}"/>
    <cellStyle name="Moneda 2 3 5 11" xfId="23093" xr:uid="{CD0193D5-C13A-4267-8C70-D83A06DEA492}"/>
    <cellStyle name="Moneda 2 3 5 2" xfId="303" xr:uid="{001AE132-A6AA-4D01-810D-85503EE4D784}"/>
    <cellStyle name="Moneda 2 3 5 2 10" xfId="23323" xr:uid="{406C9382-368F-4033-81D0-AFCDC3BD2A98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2 5" xfId="27797" xr:uid="{B48022E4-7FFE-4A1A-93AC-31B4B27E9ACF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2 7" xfId="25446" xr:uid="{966FEE68-8800-475F-A2C1-9A4A494FE968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3 6" xfId="27472" xr:uid="{ACACCB4B-F843-4FA9-AB0D-6DEBE6197884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4 6" xfId="25121" xr:uid="{9418E4FF-6DCC-4CE2-B216-F2CB68659790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2 5" xfId="27630" xr:uid="{515EEA9E-7E46-411E-9D3A-6900C5814573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3 7" xfId="25279" xr:uid="{E581C454-C178-4438-BDC2-DEEF85B83DAA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2 5" xfId="28026" xr:uid="{DD89259D-2088-485D-AFA4-584181F4BF5A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4 7" xfId="25675" xr:uid="{3E1B70BE-DD98-4778-9DD4-C293BF49961E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5 6" xfId="25860" xr:uid="{4A44E3CB-5961-4E6F-BDB4-26F8133531F2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6 6" xfId="23509" xr:uid="{B82F55E0-9EA7-4CF8-B92A-F7E847BEEB3D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0 5" xfId="23409" xr:uid="{15C1B3ED-5A74-4447-A065-CCA4395739ED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55" xfId="22945" xr:uid="{73CD613B-34C5-423D-BAAF-F07C31E3F0D5}"/>
    <cellStyle name="Moneda 2 3 6" xfId="211" xr:uid="{71931349-1ECC-46E8-99D8-6405C24A4531}"/>
    <cellStyle name="Moneda 2 3 6 10" xfId="17859" xr:uid="{D38E2BE1-85D0-4750-B204-020B63401FD4}"/>
    <cellStyle name="Moneda 2 3 6 11" xfId="23021" xr:uid="{690E66EC-92B0-468D-869C-C40167552850}"/>
    <cellStyle name="Moneda 2 3 6 2" xfId="698" xr:uid="{6ED047E1-50CC-4F38-91D8-9413800DB510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2 6" xfId="27706" xr:uid="{A2011203-10D4-4803-A1DC-B3F1BB74AC5A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3 6" xfId="25355" xr:uid="{670EAFEB-BAB8-4C89-B65D-09AB03E94A98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2 9" xfId="23251" xr:uid="{917C32A5-ED66-47C8-B321-0BA3063F3CAD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2 5" xfId="27954" xr:uid="{DA66BD62-2806-4087-B746-85D01854B389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3 7" xfId="25603" xr:uid="{FDE23CC8-C409-4039-9CAB-5702D8AAA5FC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4 6" xfId="25884" xr:uid="{F6143C90-9D6D-46A5-82C0-8071406BA72F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5 6" xfId="23533" xr:uid="{634EB54E-7F20-475D-AE0C-8C48B078D7E8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2 6" xfId="25908" xr:uid="{C9DC7B75-9B7B-4560-A8A3-890167287DD4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3 6" xfId="23557" xr:uid="{02F49C52-306F-40EA-A7B8-ABE04ADB8B56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7 9" xfId="23175" xr:uid="{E3E63031-C1E8-432A-AC45-500C5F9F01ED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2 5" xfId="25932" xr:uid="{0D0A32D9-3939-49D9-A9D4-07497225D736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8 7" xfId="23581" xr:uid="{43632F18-352A-45BD-9634-48443852BA67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2 5" xfId="25956" xr:uid="{39C3D4F1-DD94-4449-98DD-EFF0ABC5EB8C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 9 7" xfId="23605" xr:uid="{B4346C64-AF9F-4A6A-8422-DD7561E78EF9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2 5" xfId="26477" xr:uid="{AA789C1B-8051-4D8A-8F88-10CE8B119BDC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0 6" xfId="24126" xr:uid="{73C7E638-B7CC-40B8-A77A-582B04051525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2 5" xfId="26507" xr:uid="{D2A4B9B2-FE4A-412D-B87C-E95200187340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1 6" xfId="24156" xr:uid="{98AF6823-58B3-4F4E-85E8-B4DE40455360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2 5" xfId="26537" xr:uid="{A2425B0D-3171-4424-9210-268A13EFEA6C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2 6" xfId="24186" xr:uid="{BEE16F0B-D96F-4DD5-9710-8C29A8B7A1B7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2 5" xfId="26567" xr:uid="{A6058E9E-8A4B-486B-9ED2-2DDCAB9F9E1F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3 6" xfId="24216" xr:uid="{EE84392D-4ABE-4B6F-BEA1-621055CF2D7B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2 5" xfId="26597" xr:uid="{726CB3C9-3A73-408C-B8E7-3D9C62DA1F3E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4 6" xfId="24246" xr:uid="{49E46220-9F88-4981-8956-312EE838F12B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2 5" xfId="26627" xr:uid="{0B632ECD-4CBF-49D7-8981-79BE00AB56F7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5 6" xfId="24276" xr:uid="{81D385E3-7DAA-438E-80F6-8CC0E3A854EC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2 5" xfId="26687" xr:uid="{13ABF24C-EEBB-40B5-B5E5-784DA62045CA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6 6" xfId="24336" xr:uid="{1039E603-8D28-48D1-8E17-412D3D8FF27F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2 5" xfId="26747" xr:uid="{F4312111-AD82-4725-9C96-43D1BDE994BB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7 6" xfId="24396" xr:uid="{C546DD27-1A9F-406B-8872-F9D8DD5E15AB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2 5" xfId="26807" xr:uid="{D3E4792E-E630-4724-A6BF-EF0938BAFB9D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8 6" xfId="24456" xr:uid="{62F30D6C-C642-4E6D-8BC7-277611784BA2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2 5" xfId="26867" xr:uid="{0F5B17A4-F44F-4CD3-A69A-0139F4D00356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39 6" xfId="24516" xr:uid="{35912F3A-684C-4717-90F0-921D8015829E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2 5" xfId="26009" xr:uid="{D3CD4D83-E387-4944-B3AF-6B2E914EB40D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0 7" xfId="23658" xr:uid="{FC8D33DA-962E-4AE8-A719-D39AC0AD327E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2 5" xfId="26039" xr:uid="{35F0DD40-0AF3-4200-B98A-2899FB0A3B53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1 6" xfId="23688" xr:uid="{A49D41E9-CDE3-4028-8384-C15C75A1E7DB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2 5" xfId="26069" xr:uid="{0EE3063C-7970-4C33-B310-0389EDCF8858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2 6" xfId="23718" xr:uid="{FDC4E29D-CBB9-43ED-8876-33878084AB84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2 5" xfId="26099" xr:uid="{157FFE6C-CF58-40B0-A1DE-369ABA675701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3 6" xfId="23748" xr:uid="{05A592A3-E86C-4435-B9AD-43A747F0BCAA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2 5" xfId="26129" xr:uid="{5D056FDA-5C17-4E0D-9189-96DD895B70C7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4 6" xfId="23778" xr:uid="{DD76BC98-F4DF-4F01-A43A-A4F786078C88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2 5" xfId="26159" xr:uid="{BDC97965-07C1-4AC0-890D-9B617586D19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5 6" xfId="23808" xr:uid="{CCC65B70-A277-49FE-BDC8-D4236CC210E1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2 5" xfId="26189" xr:uid="{85D1F5E2-2259-4062-94C3-2E44EEAF3257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6 6" xfId="23838" xr:uid="{82B11E28-56A7-466B-A2AB-7EB1118FFBE4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2 5" xfId="26219" xr:uid="{A597014E-C7E1-4422-B826-BA22F4998328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7 6" xfId="23868" xr:uid="{41FA7A23-71C1-48DD-8D4E-9B9615F12039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2 5" xfId="26249" xr:uid="{E052F6E1-356D-4EE6-8338-A4CCEBDB6B2F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8 6" xfId="23898" xr:uid="{C86653A9-F2FF-4182-9820-B6C646DCC5DC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2 5" xfId="26279" xr:uid="{0D5ED6C4-7FD4-41A6-BA97-E97E1877B261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19 6" xfId="23928" xr:uid="{96D92830-146A-4C4E-BE19-2940FD513A1F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2 5" xfId="27149" xr:uid="{1AE8D052-7E01-4D0C-B87C-E438A16529C9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0 6" xfId="24798" xr:uid="{36941598-039A-4A46-99BE-C3B2415F5CEA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2 5" xfId="27209" xr:uid="{F781EE26-CDE2-425F-AAC3-270B7FFF3BE5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1 6" xfId="24858" xr:uid="{41290045-891A-45C1-96FE-EC45167DB55D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2 5" xfId="27269" xr:uid="{CFC4D068-1EC3-48EF-BA00-9509632263C3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2 6" xfId="24918" xr:uid="{117DC60B-AB4D-4994-A84C-88A5956FEE9B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2 5" xfId="27329" xr:uid="{C05118E4-3E3D-4CC6-BD7E-FF927AED4366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3 6" xfId="24978" xr:uid="{04AA054A-532F-4ED9-93AB-229F0B439457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2 5" xfId="27435" xr:uid="{F435B6D1-DF1A-475A-A3F3-9306C1F6E736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4 6" xfId="25084" xr:uid="{A89918CB-EA7C-4536-9B93-EF87774A885A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2 5" xfId="27589" xr:uid="{CEF3029E-F381-4083-AF10-EEAFA320B5C4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5 6" xfId="25238" xr:uid="{8CD328B3-B8BF-41E8-932B-CC1229424381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2 5" xfId="27913" xr:uid="{9D0DEEDD-4C3D-41C6-B33A-C96E9AAED8C3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6 6" xfId="25562" xr:uid="{05031542-7C94-46F1-93D7-CF09AF6E0FD9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7 5" xfId="25817" xr:uid="{4556EBE8-E682-4160-87CF-961D9A3E5A89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8 5" xfId="23466" xr:uid="{08E179AC-7933-4F04-A32B-F89A76F80EC6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11" xfId="23131" xr:uid="{CF6ECB18-4B22-4F89-AC21-115047B7C41B}"/>
    <cellStyle name="Moneda 2 4 2 2 2" xfId="344" xr:uid="{3711108E-C6A4-4619-9CB0-7C2B6B87284A}"/>
    <cellStyle name="Moneda 2 4 2 2 2 10" xfId="23361" xr:uid="{48CF3786-18AB-4EC3-A61D-57FA9F95874C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2 5" xfId="27835" xr:uid="{667E1353-5FBC-4E0C-83FE-9AD46DF7E2DF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2 7" xfId="25484" xr:uid="{684CE876-4EB3-4DA4-B047-6129D33BBD40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3 6" xfId="27510" xr:uid="{74F3FCE4-10F1-4D87-AB5E-444191F731CE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4 6" xfId="25159" xr:uid="{AE9F727A-43E1-4F25-9961-DCAB0A7DD8BE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2 5" xfId="27665" xr:uid="{7C6F05CE-1DB2-4EFA-A1FC-0804D26E6B50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3 7" xfId="25314" xr:uid="{81D80198-1177-45E1-90DB-A4EB99FF5190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2 5" xfId="28064" xr:uid="{DCA8349E-3F19-40C0-8F58-2918E863A6A0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4 7" xfId="25713" xr:uid="{8C3363FA-D1A2-459D-9E7D-0D3437D73D29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5 6" xfId="26669" xr:uid="{469739EA-08F9-415C-A23E-A5067F28EF11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6 6" xfId="24318" xr:uid="{FC2531A2-5E8E-486B-ABAC-E65E90CD55EB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23" xfId="22980" xr:uid="{B6927C14-0AA8-4ACB-A823-5A1CF5A13293}"/>
    <cellStyle name="Moneda 2 4 2 3" xfId="246" xr:uid="{543A3951-E6FB-4F19-A150-8278830F0279}"/>
    <cellStyle name="Moneda 2 4 2 3 10" xfId="17894" xr:uid="{FBFDE37C-C854-4A9E-B253-902733F10291}"/>
    <cellStyle name="Moneda 2 4 2 3 11" xfId="23056" xr:uid="{59E1002A-F802-4595-AC9A-DB6207AE1E6D}"/>
    <cellStyle name="Moneda 2 4 2 3 2" xfId="733" xr:uid="{89C07D76-B9A5-4D45-9BC1-F1AE4DC161B2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2 6" xfId="27741" xr:uid="{A6913566-146E-4B7A-9F61-49377E4AAAAB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3 6" xfId="25390" xr:uid="{E9E5637E-3C4A-4297-B2AB-90FCA01EA464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2 9" xfId="23286" xr:uid="{455D2E24-FFAF-4D62-BB6E-4C40121401C3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2 5" xfId="27989" xr:uid="{2F2D3F4B-7E24-4496-88CD-2F13A44BA355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3 7" xfId="25638" xr:uid="{28CC1EE2-8CB3-42AC-B425-C46D6EA92229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4 6" xfId="26729" xr:uid="{2FFA87FA-3CC5-4ED4-A909-3DD059FDDB40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5 6" xfId="24378" xr:uid="{41149AFB-7D96-4993-8066-A56A720F5FB0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2 6" xfId="26789" xr:uid="{7ACF662E-EE63-4B24-BCCF-06498B3B7905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3 6" xfId="24438" xr:uid="{0AF20044-9209-416E-ABC6-58E17B89B83F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4 9" xfId="23210" xr:uid="{BE8B8D1C-A4E7-4857-8E1A-5AFF84DF520F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2 5" xfId="26849" xr:uid="{A8220CAE-876C-418C-B1AA-227A9BBAA9F1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5 7" xfId="24498" xr:uid="{3A24A25A-FA0F-412A-B538-DA4FDDB11693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2 5" xfId="26909" xr:uid="{83355DB1-D472-4373-B600-99E19B55DE85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6 7" xfId="24558" xr:uid="{E1A0C2A7-A994-46BB-AA82-510F5D68A395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2 5" xfId="26969" xr:uid="{2FEAE1CD-CD11-49C8-8700-0DA0C013B167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7 7" xfId="24618" xr:uid="{A8406DDA-5BA9-4398-B227-3ECC5C355B51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2 5" xfId="27029" xr:uid="{6B2D919B-E10B-4456-9ECF-D8586E152F54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8 7" xfId="24678" xr:uid="{D8DA3B9F-4EEF-42F8-86B5-9FAC7407FCD7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2 5" xfId="27089" xr:uid="{F3494BFE-BF65-4292-B2D2-8C7E9C010FA3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 9 6" xfId="24738" xr:uid="{11640DFA-32E2-48B5-A9FA-4E739B6D16E6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2 5" xfId="26309" xr:uid="{3A6FBFED-F094-4A81-88FF-329D020EC74A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0 6" xfId="23958" xr:uid="{687EFBAB-8A95-49A8-8CE0-6E4DA92CA2C0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2 5" xfId="26339" xr:uid="{8E001288-0153-4C3E-8A3C-FE6DA65113CF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1 6" xfId="23988" xr:uid="{EDBB80FC-64AB-432B-A138-4FB8017C38CF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2 5" xfId="26369" xr:uid="{119A5CB1-1FD3-49B9-9089-383E43F283DA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2 6" xfId="24018" xr:uid="{4416276F-D6E8-4A19-A92A-9915F9BCDD1E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2 5" xfId="26392" xr:uid="{578FC531-9303-4C45-9D42-238EE9EE0A42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3 6" xfId="24041" xr:uid="{C13295B3-4FE0-419C-A248-53A3F61F91EF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2 5" xfId="26429" xr:uid="{2278BA44-EC3D-4445-9743-BE3CE0B81B47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4 6" xfId="24078" xr:uid="{C8ECB001-1CEE-41C1-B5FE-5C8634DF1BA7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2 5" xfId="26459" xr:uid="{305C0AA4-BE6F-4DBB-A39E-4FC9FE5E15EF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5 6" xfId="24108" xr:uid="{7EB1F2DC-07AA-4E79-9CD6-5468F5EA0B4D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2 5" xfId="26489" xr:uid="{3CDC93EF-D4FB-4F92-9B68-763EC4C13192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6 6" xfId="24138" xr:uid="{7F2915FB-D9FB-4057-BC4C-E70D64A0276D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2 5" xfId="26519" xr:uid="{178A75AA-B994-45EE-B91B-DEFDF5117484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7 6" xfId="24168" xr:uid="{E3DD1A93-8DF2-44D4-AA88-CF84BF2E31F6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2 5" xfId="26549" xr:uid="{DF79C3AF-8359-4B9F-ACA3-2561933B5722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8 6" xfId="24198" xr:uid="{96AF4C71-C15A-4896-901F-F87FF58F98CB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2 5" xfId="26579" xr:uid="{17DDA2D1-6FC0-4922-839C-A383236BF6E5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29 6" xfId="24228" xr:uid="{76FE7D1F-138E-40CB-9437-EE72647E5CC9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3 5" xfId="25841" xr:uid="{2F4E1E6B-6CE9-40DB-852F-CAF427B3B2A3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 4 5" xfId="23490" xr:uid="{824B163F-F0E5-4B00-A5EB-26090A518A93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2 5" xfId="26609" xr:uid="{649D04F8-AFE1-4262-B950-D50B9E687EF7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0 6" xfId="24258" xr:uid="{BFC5F74B-35C9-4C44-8099-BDBB83670BE3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2 5" xfId="26639" xr:uid="{AEC36D4D-F992-4EAC-A519-7A59F60885A8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1 6" xfId="24288" xr:uid="{34A4E3F0-FCBC-45EB-90D2-1A254E30721D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2 5" xfId="26699" xr:uid="{08863282-7672-4067-926F-5FBEB8928BB6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2 6" xfId="24348" xr:uid="{A6A04FE2-E09D-4DA2-B3DA-21A5F8F7E1BB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2 5" xfId="26759" xr:uid="{FA06F90D-473D-4C7B-8ED1-14D18BBBC3AB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3 6" xfId="24408" xr:uid="{E22297CC-861F-418E-941D-EE55BCF14DF3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2 5" xfId="26819" xr:uid="{187CB0C7-DF14-4375-B26F-A9677FC47E17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4 6" xfId="24468" xr:uid="{629DDE3D-43FF-47E7-81F1-6E9533D5C4C3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2 5" xfId="26879" xr:uid="{F45CD71D-C90A-4AB6-8E75-C000BE5A225D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5 6" xfId="24528" xr:uid="{BDFD1B3C-E3F9-4DE0-9689-A9B60E08ABFA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2 5" xfId="26939" xr:uid="{22FF99D6-9A74-47F3-AF81-2803AC2B1945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6 6" xfId="24588" xr:uid="{4B930968-98B8-4D48-9209-10B9602A0642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2 5" xfId="26999" xr:uid="{B49EA3F6-4E86-4B99-AECF-0FB34C825305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7 6" xfId="24648" xr:uid="{D1F184CA-DB8F-4827-B016-5D1ECA37789D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2 5" xfId="27059" xr:uid="{7EFF23D1-3452-4691-91F3-994003BFD8EF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8 6" xfId="24708" xr:uid="{B49E9DCA-AE6A-4869-ACD8-82335B9888D1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2 5" xfId="27119" xr:uid="{1EEF45F6-FBF5-44B2-9AEB-B4465A238C25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39 6" xfId="24768" xr:uid="{0F68323B-EE12-412F-8AD2-0AF8106145AA}"/>
    <cellStyle name="Moneda 2 4 4" xfId="140" xr:uid="{962D1184-EA1E-4C7C-A802-4BF6F6476B2A}"/>
    <cellStyle name="Moneda 2 4 4 10" xfId="17939" xr:uid="{B3D06518-8A2F-457F-937E-0512153F151E}"/>
    <cellStyle name="Moneda 2 4 4 11" xfId="23101" xr:uid="{8554A023-B47C-4E48-B1E8-6A3AB711CD51}"/>
    <cellStyle name="Moneda 2 4 4 2" xfId="313" xr:uid="{38386EAE-4726-4F1C-AF16-332877D392D6}"/>
    <cellStyle name="Moneda 2 4 4 2 10" xfId="23331" xr:uid="{DBB27DD1-14D0-46D2-9590-E5634B9917C5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2 5" xfId="27805" xr:uid="{60657ED7-A7E3-45EA-8C6F-4214213FF30E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2 7" xfId="25454" xr:uid="{1D28DDC5-ACE6-4FE2-A3DA-BBC786D0D355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3 6" xfId="27480" xr:uid="{6BCF5310-64FE-42D2-8322-C3D5C365677F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4 6" xfId="25129" xr:uid="{02C8A4FC-0801-495F-AC29-5498C1179CB1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2 5" xfId="27635" xr:uid="{5A9B04A4-53D1-4568-AF23-83FF367ABDF8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3 7" xfId="25284" xr:uid="{E8A96C03-5C03-45B6-B34E-B71BDF5842BD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2 5" xfId="28034" xr:uid="{22B4DF5F-8D01-40C3-BEA0-C79E6D5ECA8B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4 7" xfId="25683" xr:uid="{56C1435F-3D07-4C3F-BDB4-81C9CCF606BB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5 6" xfId="25865" xr:uid="{749E9200-E6FA-4BAC-A5F2-DAEA6DD98E7E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6 6" xfId="23514" xr:uid="{5A1AF574-E6FE-406E-89CE-80DA6C282EAA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2 5" xfId="27179" xr:uid="{C4B75419-57E3-435C-825E-F6281BCD74D6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0 6" xfId="24828" xr:uid="{91AA2CCB-9EC6-4181-AB82-80A2807D3A95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2 5" xfId="27239" xr:uid="{FFCED29B-D9E2-4F7B-A93A-436A10F496FB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1 6" xfId="24888" xr:uid="{DA813F84-F339-476C-BD46-59CC80A20E27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2 5" xfId="27299" xr:uid="{480235E7-6DD9-4A07-AFDC-C34FBC75A694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2 6" xfId="24948" xr:uid="{68D6B6CF-2D2F-4EB8-B739-E8041E0E6878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2 5" xfId="25787" xr:uid="{7C129682-56C2-4503-914F-A1941505D8F1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3 6" xfId="23436" xr:uid="{04571171-A56D-4C07-9812-788D3DDC913C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2 5" xfId="27375" xr:uid="{164731FE-CC63-43D0-9544-BB775EA7DC74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4 6" xfId="25024" xr:uid="{A1ACFB79-A983-4DB2-BE75-5B390B3B0017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2 5" xfId="27405" xr:uid="{EA75B7D0-E7AC-4BB3-9D29-7D15DD887B7F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5 6" xfId="25054" xr:uid="{280A5A9C-055E-4765-ABA5-3865EC7ACD32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2 5" xfId="27559" xr:uid="{002DD541-A0CD-423F-B0CF-5475E889346E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6 6" xfId="25208" xr:uid="{07EAECB3-1B33-4BC8-8F83-21003A668339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2 5" xfId="27883" xr:uid="{F4F4EB27-C5CD-4019-B011-3CF4E3CB25CB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7 6" xfId="25532" xr:uid="{E10D63EE-3FC8-4612-82CF-8CB868FE6B1F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11" xfId="23026" xr:uid="{7A5FC50B-7134-4F7D-9E73-27A6454AFC62}"/>
    <cellStyle name="Moneda 2 4 5 2" xfId="703" xr:uid="{D98BBEEF-0C1E-4055-9841-875055F11354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2 6" xfId="27711" xr:uid="{8B373F39-89E0-4428-A1EA-4121EBB6AAE5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3 6" xfId="25360" xr:uid="{62C8BAEE-41BC-4519-8B1A-0962BFE14C85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2 9" xfId="23256" xr:uid="{4651E7D7-1ECF-44DC-948A-C1E66A6030C8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2 5" xfId="27959" xr:uid="{4E6154F2-F615-42D4-8C48-D85C9F093298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3 7" xfId="25608" xr:uid="{33BBF54B-FDC9-4D9E-B504-959D0B5B6635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4 6" xfId="25889" xr:uid="{EDA3CDF7-5B0E-4396-A68A-CCBDB81E3112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5 6" xfId="23538" xr:uid="{790868C7-6F0C-4EB3-BD0A-F7D999BDC876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52" xfId="22950" xr:uid="{26247B17-3EC9-4E0A-BCD7-746AC34FC18B}"/>
    <cellStyle name="Moneda 2 4 6" xfId="627" xr:uid="{55F07A0C-2967-4F0B-93B3-AFC81EE1745B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2 6" xfId="25913" xr:uid="{66E4DFD9-06E2-4412-B946-8AB6DB6982FD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3 6" xfId="23562" xr:uid="{9321FD8A-E888-4D14-9553-ACE8606C3F47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6 9" xfId="23180" xr:uid="{91231F8F-DC78-48F4-BCF0-3C540AE32135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2 5" xfId="25937" xr:uid="{C7FB1F2A-20F5-4FEA-81EA-CA9FF6B2C7E8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7 7" xfId="23586" xr:uid="{07241EAE-7812-418D-B954-73B3FAFB89E6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2 5" xfId="25961" xr:uid="{EE04333C-33D5-4A9E-B2A1-4AD96AE1C6D0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8 7" xfId="23610" xr:uid="{B2509FDD-9507-4196-A654-F0F4CD0EE8E3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2 5" xfId="25985" xr:uid="{A457DE31-4F0F-4B40-AC35-36A58BA08E84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 9 7" xfId="23634" xr:uid="{2A500517-1EE8-467B-975F-943B4366C4B4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2 5" xfId="26927" xr:uid="{A74996C9-D5BB-4CA6-B311-2F7AB7D17961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0 6" xfId="24576" xr:uid="{AF52C568-F032-4FA3-B0FC-A4C9CC60445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2 5" xfId="26987" xr:uid="{6BA27B61-12A9-4FAE-AE15-92B8EBEF0708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1 6" xfId="24636" xr:uid="{CE3F5522-4290-4AD5-97E9-B321E1973BC8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2 5" xfId="27047" xr:uid="{E011F3E9-B564-4E68-9645-9E874D740A8C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2 6" xfId="24696" xr:uid="{709A6B9A-928B-40CA-898E-3E5537BC352D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2 5" xfId="27107" xr:uid="{E17F6F4B-95A9-48F0-89BD-0C973CA2D183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3 6" xfId="24756" xr:uid="{4A4B0EA1-DCEC-442D-9DCF-5CF01314853C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2 5" xfId="27167" xr:uid="{3FEC5868-AFBF-4A39-8284-09BBA237371E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4 6" xfId="24816" xr:uid="{8B4651CD-068A-470F-96EC-3E328A008555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2 5" xfId="27227" xr:uid="{BB6B3AD8-3BFB-4878-884D-B378A9BA1AA7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5 6" xfId="24876" xr:uid="{C9C3BE98-795D-40F0-8C53-C1E4F177B7AA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2 5" xfId="27287" xr:uid="{6DFAA61B-3AD1-46EE-AB31-D4AFF1AA51A7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6 6" xfId="24936" xr:uid="{E46D135E-0438-41E6-8329-D4EB6AFC7F78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2 5" xfId="25775" xr:uid="{CFAB367D-03C5-4E6E-9780-F96E82964F19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7 6" xfId="23424" xr:uid="{F3ED525F-E61F-4004-AA00-6C0CE68D0826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2 5" xfId="27363" xr:uid="{BC54407D-7C30-43EE-A6EA-2B5EDE9C611A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8 6" xfId="25012" xr:uid="{4DB9CF2F-DA97-457C-9E64-CC0938CCFBA7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2 5" xfId="27393" xr:uid="{6C5FD693-8BD5-456B-A1CA-842445347B49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49 6" xfId="25042" xr:uid="{C856A0F9-163F-4F31-84AB-060712C4E73E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2 5" xfId="26262" xr:uid="{8B9A709B-45E0-4D80-A5E4-1D87DDC95024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0 6" xfId="23911" xr:uid="{5DB1C31F-9216-4EA8-A79A-9FF6F3F2B281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2 5" xfId="26292" xr:uid="{896488C3-77D8-400A-A2C8-8D8C46FE3054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1 6" xfId="23941" xr:uid="{3AF57D26-F9A2-493D-A580-B6237C5DFC7D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2 5" xfId="26322" xr:uid="{BAB1EA5D-2EE7-497A-B0D1-8A36575C526C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2 6" xfId="23971" xr:uid="{F9407AF6-888D-4858-B88C-FCC6C61070E5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2 5" xfId="26352" xr:uid="{6355B295-160F-4FAF-B61B-A1C4F72D1A40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3 6" xfId="24001" xr:uid="{BFFB3C3C-D7B1-40EA-90D2-6500A8A5ED9B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2 5" xfId="26382" xr:uid="{AFB916AE-6452-477C-96A4-E5DB715BAD36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4 6" xfId="24031" xr:uid="{4CB0EA57-0433-464F-B981-B7145F894B97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2 5" xfId="26412" xr:uid="{75F2D320-16C5-44A3-A3C2-E6953314FDDC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5 6" xfId="24061" xr:uid="{5D2DAD7B-283B-4AA1-A0B2-6746F1AAD234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2 5" xfId="26442" xr:uid="{C71AAAD9-9DA5-4E58-8121-C97B2618B9EE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6 6" xfId="24091" xr:uid="{6ABAC086-6FA6-4D0E-9433-2C3B2CBDB996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2 5" xfId="26472" xr:uid="{8012B526-6734-4F5C-88CD-602E27DAFF34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7 6" xfId="24121" xr:uid="{F23D454C-11A3-48D6-AE07-E1AF5260E89F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2 5" xfId="26502" xr:uid="{F77D3F1B-AD60-4281-8F32-87948F649997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8 6" xfId="24151" xr:uid="{1D5A1EFA-28CD-4A8C-BED6-7FF0490E8DD0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2 5" xfId="26532" xr:uid="{41589863-B224-4614-8073-419CA8F710F2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19 6" xfId="24181" xr:uid="{68F6779F-6C65-4092-9A18-AC49CCAC6449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2 5" xfId="27162" xr:uid="{5EE99223-B51C-461D-8D98-86753817E6D6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0 6" xfId="24811" xr:uid="{D3A27D00-1723-45C0-A623-2AF5567456E0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2 5" xfId="27222" xr:uid="{4879F5F0-1E94-40AB-BE9D-837B936EA121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1 6" xfId="24871" xr:uid="{FE1C8338-D3E9-4768-9DC7-547C3E1AE87D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2 5" xfId="27282" xr:uid="{1ABD7650-0028-4F3F-ACC4-689F24A6A107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2 6" xfId="24931" xr:uid="{2F2F7A0A-4D77-4D40-801F-E58108D171F2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2 5" xfId="27342" xr:uid="{E06CE85C-B99B-4383-B6B9-41CF50D75B54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3 6" xfId="24991" xr:uid="{2B15FA10-F0D8-437C-8EB5-9392A132BA87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2 5" xfId="27448" xr:uid="{57A27EC1-EBFD-40BD-B9CA-1C265A329390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4 6" xfId="25097" xr:uid="{1A9779BB-583D-44BF-A896-F76CBE52B34C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2 5" xfId="27602" xr:uid="{3D39B7CB-AEAE-4F9E-8959-CC29FC39A6B3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5 6" xfId="25251" xr:uid="{27CA19C3-E8D6-42FA-A1A9-6DAD877F1844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2 5" xfId="27926" xr:uid="{AD25CA5B-E823-4F43-8907-8B0EC49CA656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6 6" xfId="25575" xr:uid="{9AB2E3FC-52E6-40FB-AD85-8B67A42F5A9D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7 5" xfId="26022" xr:uid="{EBECCB78-88F5-45C3-BBFB-1C4365E03A23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8 5" xfId="23671" xr:uid="{1C6CAC45-B489-4312-B4C5-126C7D4175B2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11" xfId="23144" xr:uid="{2C5DE14B-D6BC-4478-9AE8-E06B5FCE38FD}"/>
    <cellStyle name="Moneda 2 5 2 2 2" xfId="357" xr:uid="{EB5807EA-6DDA-47D1-B7AE-D6F7B4A89BC2}"/>
    <cellStyle name="Moneda 2 5 2 2 2 10" xfId="23374" xr:uid="{A2E39273-8459-4EE8-B51E-F328B30CFBC6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2 5" xfId="27848" xr:uid="{FA5CDF70-4447-4A17-9011-3B446BA30481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2 7" xfId="25497" xr:uid="{50B8EA36-E893-43CA-90C1-1BF8535C2D2D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3 6" xfId="27523" xr:uid="{89EDA214-62FF-4ADE-9968-0818EB9C2274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4 6" xfId="25172" xr:uid="{6DBB502E-FDD2-4803-A44F-64C99FA19104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2 5" xfId="27678" xr:uid="{C9C1EE5A-1CA3-4B76-ABA4-30888916D12E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3 7" xfId="25327" xr:uid="{0C3D1CA2-2A70-4255-BA77-F161EEC1BB22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2 5" xfId="28077" xr:uid="{BF40683A-4C8B-4799-A20C-93726406C24B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4 7" xfId="25726" xr:uid="{62C81885-9B40-47FE-B1AD-5336C1525369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5 6" xfId="26682" xr:uid="{16C7E358-2D17-4411-8F93-813BF2649ADD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6 6" xfId="24331" xr:uid="{0CA719EF-B5B1-4B47-A502-E11DEBA64D66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23" xfId="22993" xr:uid="{FCF3B85A-9ADC-4C42-9818-DA040896F77C}"/>
    <cellStyle name="Moneda 2 5 2 3" xfId="259" xr:uid="{BAC5A141-333C-45B2-8756-F0F5DA12DEC6}"/>
    <cellStyle name="Moneda 2 5 2 3 10" xfId="17907" xr:uid="{A6F9154E-3E16-458A-BD86-E7CB04A11301}"/>
    <cellStyle name="Moneda 2 5 2 3 11" xfId="23069" xr:uid="{D65CA88C-AC24-439D-B959-8D0F7011581F}"/>
    <cellStyle name="Moneda 2 5 2 3 2" xfId="746" xr:uid="{5FB3B6DD-D65F-4E26-B19E-3F6417573FEC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2 6" xfId="27754" xr:uid="{B3EA0E59-22E4-4A43-952C-B6DB02A86327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3 6" xfId="25403" xr:uid="{A7BF7D70-EAB3-4527-B07B-4407478D9803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2 9" xfId="23299" xr:uid="{6DD24A67-7FBB-485B-8922-4ED8E61D38D6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2 5" xfId="28002" xr:uid="{945C0097-03A1-46BB-8739-22C3B5291971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3 7" xfId="25651" xr:uid="{85B8F4D5-A4F6-4A34-8EA5-8E9AADDDDCDA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4 6" xfId="26742" xr:uid="{58C4F871-5430-4ACC-B86D-0FD4509913E3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5 6" xfId="24391" xr:uid="{6619F7ED-5FAA-40D2-9986-EBBCCC5BF7B8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2 6" xfId="26802" xr:uid="{6556BDD6-79DB-4CF4-8145-785D11C392E1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3 6" xfId="24451" xr:uid="{48977167-C9AB-4ABF-BDDC-8A4BF9F2E3DF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4 9" xfId="23223" xr:uid="{ED17CCD0-31D5-45FA-A893-86668725B471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2 5" xfId="26862" xr:uid="{69C048FE-865A-4BFF-8175-2EA6C1B5E153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5 7" xfId="24511" xr:uid="{4448BC1B-6EC3-4786-81E9-771E6D17766A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2 5" xfId="26922" xr:uid="{6A2549F5-F953-4090-BF50-8BF96FA65A4F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6 7" xfId="24571" xr:uid="{6A20D64D-E3A8-4C6E-8FEB-F6D9AA2428FA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2 5" xfId="26982" xr:uid="{1038499A-B636-4407-A7D4-36425A5179BE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7 7" xfId="24631" xr:uid="{F420A88E-8973-4592-9AA9-95719EBDD642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2 5" xfId="27042" xr:uid="{9AC6949B-DF72-4CA5-9C0E-760F641957BE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8 7" xfId="24691" xr:uid="{0825B3BC-46B4-442F-AD12-5AC7168E95B7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2 5" xfId="27102" xr:uid="{CE4909FC-3912-4054-B917-D1BFEAAC2AC9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 9 6" xfId="24751" xr:uid="{EFD7CC29-3046-4075-AE98-CC05EE608DC5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2 5" xfId="26562" xr:uid="{CB7959B9-32CE-4A8C-A34E-71AD6196450A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0 6" xfId="24211" xr:uid="{35C00F65-DFFB-4B5B-BADA-FFCB5475B7CD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2 5" xfId="26592" xr:uid="{B9773294-FC0B-4F55-9174-0923387ACD9D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1 6" xfId="24241" xr:uid="{00E49E12-3B97-45D0-9149-0C7E89802AF2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2 5" xfId="26622" xr:uid="{41CF863E-BEFA-4194-955A-0957520083AB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2 6" xfId="24271" xr:uid="{DAC8EFEA-D44C-498A-96F6-087328D2ACD1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2 5" xfId="26652" xr:uid="{83653DD8-65D4-4C11-80DE-F16FCDC3C4C9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3 6" xfId="24301" xr:uid="{76095E94-AED3-410D-AF76-9493C6920139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2 5" xfId="26712" xr:uid="{B7668166-BF81-4B90-A182-FF473FEAE3E0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4 6" xfId="24361" xr:uid="{6B8A9990-13AC-4A0A-930B-DBD6E0583721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2 5" xfId="26772" xr:uid="{93D102DD-6E07-40F3-A34F-46E6AB5778D2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5 6" xfId="24421" xr:uid="{8F939B1A-3380-4F30-9D4D-8B05549D1986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2 5" xfId="26832" xr:uid="{7C404D5D-2883-4BB7-A53D-0E7F8FCEA105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6 6" xfId="24481" xr:uid="{4ABB14FA-E787-49C0-9BF2-45AE274FEF7E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2 5" xfId="26892" xr:uid="{249CF5BC-9535-43C3-A1B9-5DFEEE848592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7 6" xfId="24541" xr:uid="{CC75741C-9E89-40E3-94D8-5DBA4CE47809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2 5" xfId="26952" xr:uid="{770A5ECC-A023-4074-8081-338612667C24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8 6" xfId="24601" xr:uid="{FA4A69CC-9DB3-4B6B-9BB8-E948AE62357F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2 5" xfId="27012" xr:uid="{B3D962CF-DDFE-4428-A07A-39EE25AC387D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29 6" xfId="24661" xr:uid="{3FBD3459-2671-4905-B74C-998F09A2097F}"/>
    <cellStyle name="Moneda 2 5 3" xfId="153" xr:uid="{00F62680-B0C0-4964-A3AE-0996BDDDFCBC}"/>
    <cellStyle name="Moneda 2 5 3 10" xfId="17952" xr:uid="{1AAF810C-1DD2-410E-9A1E-DAD06E9DDBD0}"/>
    <cellStyle name="Moneda 2 5 3 11" xfId="23114" xr:uid="{B4ADA946-CCA6-4910-A480-816AA9154ED4}"/>
    <cellStyle name="Moneda 2 5 3 2" xfId="327" xr:uid="{BF4B6CA1-624A-42BD-9FD3-E9BC7B7C185F}"/>
    <cellStyle name="Moneda 2 5 3 2 10" xfId="23344" xr:uid="{4938C7FE-DAC3-4B81-8F39-84B06A579513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2 5" xfId="27818" xr:uid="{C2D910DC-D801-47FD-9952-E2448123EE74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2 7" xfId="25467" xr:uid="{E35E4A63-1B9F-4312-B979-2C4F05C51617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3 6" xfId="27493" xr:uid="{3FF0B57F-2870-4AD5-8DCE-819B0BD822BB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4 6" xfId="25142" xr:uid="{336A1B5F-BEA7-4789-8CAB-AA39B92B74F9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2 5" xfId="27648" xr:uid="{012304C7-06EA-4B68-86A1-1594A18CA186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3 7" xfId="25297" xr:uid="{00542EFE-DB15-4A3F-B26D-3AED2566FE38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2 5" xfId="28047" xr:uid="{EBF21FA6-5324-45AE-88FF-5125F083EA93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4 7" xfId="25696" xr:uid="{F98046AD-8144-40F8-BBA5-431D7E0C91E6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5 6" xfId="26052" xr:uid="{C0D5CB26-2AF5-411C-97C0-DF563EF9C18C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6 6" xfId="23701" xr:uid="{520754CA-BDDA-457E-A94D-E05AEA91A101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2 5" xfId="27072" xr:uid="{2F228A40-E936-4FE7-B43B-C553E45E916A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0 6" xfId="24721" xr:uid="{554B3B90-F47C-40F1-B4AC-0D2BF72E1774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2 5" xfId="27132" xr:uid="{B1A26782-EA26-4B5C-BE55-9F9F521F81A7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1 6" xfId="24781" xr:uid="{3E825F89-53F5-44BB-8C0E-8B83A2471388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2 5" xfId="27192" xr:uid="{7F07A357-0369-4BFA-827B-358F71E6F833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2 6" xfId="24841" xr:uid="{01049973-CE02-4BFB-8F7C-AA5E1AC093A9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2 5" xfId="27252" xr:uid="{2C884387-DAA7-435A-9698-5577D2D67688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3 6" xfId="24901" xr:uid="{B3BF38BB-A939-4009-895C-925C0E0419AA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2 5" xfId="27312" xr:uid="{93BA265B-1376-4419-B2FD-674BA4EADF54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4 6" xfId="24961" xr:uid="{BCC528F5-93BD-40B9-8EA1-CE48AAC249D8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2 5" xfId="27388" xr:uid="{BAE41147-E41A-4437-B70A-17AE89A1A29A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5 6" xfId="25037" xr:uid="{51D02656-D2A5-4C59-A824-01303C22DDF4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2 5" xfId="27418" xr:uid="{1D439D52-89B0-421A-95BB-102452D4B286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6 6" xfId="25067" xr:uid="{682D8005-80ED-490E-ACFA-E146148E43F3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2 5" xfId="27572" xr:uid="{3CDC9D29-632C-4894-9C83-33FCC1D99F0D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7 6" xfId="25221" xr:uid="{EF7AD88B-3EC7-487F-BD12-57596E4C97D3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2 5" xfId="27896" xr:uid="{0F92BE6D-10FC-4141-BC60-C8F4C820B138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8 6" xfId="25545" xr:uid="{7C0EAC0B-2003-48FC-879F-B3FB78AC9856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39 5" xfId="25793" xr:uid="{6E66FEE6-1D74-4D2D-865C-7C8C60F20231}"/>
    <cellStyle name="Moneda 2 5 4" xfId="229" xr:uid="{F885E60C-B8CA-4806-AB73-0C62A27837AA}"/>
    <cellStyle name="Moneda 2 5 4 10" xfId="17877" xr:uid="{90493928-04C0-4E30-AC07-7AD9AB92435F}"/>
    <cellStyle name="Moneda 2 5 4 11" xfId="23039" xr:uid="{2B131AC0-183D-443C-AEEA-5BA72F429318}"/>
    <cellStyle name="Moneda 2 5 4 2" xfId="716" xr:uid="{1449AF8A-59C7-4635-802A-3F1342408C3A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2 6" xfId="27724" xr:uid="{F513C513-5D36-48D7-8CBB-7FCD4AED79E1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3 6" xfId="25373" xr:uid="{2BF5E06A-C3D3-49EE-A471-57CCADE5F40E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2 9" xfId="23269" xr:uid="{9AC2398B-E6DC-48FE-A6D2-19087C37A665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2 5" xfId="27972" xr:uid="{0B733513-0399-4473-9203-51CE92B55E7A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3 7" xfId="25621" xr:uid="{51AE52C5-8982-448E-9A4E-9EB9926C326F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4 6" xfId="26082" xr:uid="{061F748E-85F8-44A7-92C2-1D4CB69C1A6F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5 6" xfId="23731" xr:uid="{CA82CB7F-038B-4193-A831-2B73F08766B5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0 5" xfId="23442" xr:uid="{493FC544-F173-478F-A9A8-BB99FCA5857D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45" xfId="22963" xr:uid="{07C740BD-D08F-413A-B5D0-7B7810A1D75E}"/>
    <cellStyle name="Moneda 2 5 5" xfId="640" xr:uid="{B23E4DC5-9981-476D-8DA3-64D7B1677BAC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2 6" xfId="26112" xr:uid="{FCEBEBF9-F725-4180-A6F5-EEA57C1F023A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3 6" xfId="23761" xr:uid="{A28C1663-A076-4654-8142-3899DDA72308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5 9" xfId="23193" xr:uid="{EED628DB-1E23-478A-8C8C-39442EE2C7BE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2 5" xfId="26142" xr:uid="{F6D37045-4D11-47F9-A320-B2889915C5D5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6 7" xfId="23791" xr:uid="{31BDD511-98B5-480D-94E9-7FE0888E2DB9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2 5" xfId="26172" xr:uid="{BB92C82F-646E-4B3A-9476-F11476F7D629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7 7" xfId="23821" xr:uid="{59203DF6-E747-4DE2-8E09-327C66152973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2 5" xfId="26202" xr:uid="{BBD9A9A2-4110-4663-B081-B9A3D38AEAAA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8 7" xfId="23851" xr:uid="{11C9ABA7-8822-4591-9F99-C8787ACD20C1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2 5" xfId="26232" xr:uid="{9B489011-0D1F-4D83-8E03-7F550D46C937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 9 7" xfId="23881" xr:uid="{3F224B56-425A-4EA8-913C-BD28BD75B179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2 5" xfId="27547" xr:uid="{2A95FC00-9EC4-4257-BF9E-311322ABA79B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0 6" xfId="25196" xr:uid="{15A03317-97AB-4311-80E5-EA7A4CD5AE44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2 5" xfId="27871" xr:uid="{138CE133-C6EB-40CF-AFBB-66AF359677E0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1 6" xfId="25520" xr:uid="{3C23E371-1066-4BEC-805F-6BE9CDEB8C88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2 5" xfId="25751" xr:uid="{EB7C828E-C59E-40EF-A805-C84D478D0A9A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3 5" xfId="23400" xr:uid="{B2A5BDBA-A503-4497-B8FD-E2B3AFB66F7F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58" xfId="22938" xr:uid="{965FC30F-CED2-466E-8C41-6F43941E1E43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2 5" xfId="27137" xr:uid="{CF39C2F0-94D8-4C02-97BF-8616FB5343DF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0 6" xfId="24786" xr:uid="{C32A8E20-EFBF-42D9-B01C-3DC5403689E3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2 5" xfId="27197" xr:uid="{A988877A-D26B-4E6A-B072-B6C40B840954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1 6" xfId="24846" xr:uid="{0DD30E5F-DE97-45E4-828F-E946AD5A3483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2 5" xfId="27257" xr:uid="{C435F640-ABA9-4D52-BCDA-0538544DDB40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2 6" xfId="24906" xr:uid="{42216CFA-D5B3-4962-8B50-A0F20A732159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2 5" xfId="27317" xr:uid="{1DD283F4-E687-4788-9505-6B2A026ED6C0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3 6" xfId="24966" xr:uid="{60A0DF9A-BDC1-4193-864E-8F759856B802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2 5" xfId="27423" xr:uid="{D382C40A-541F-479B-81A6-F739F45B8195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4 6" xfId="25072" xr:uid="{4DF81D47-2345-463E-8BB0-C4974868EAEB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2 5" xfId="27577" xr:uid="{E420F5E3-7652-4151-88B4-8110E343C49F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5 6" xfId="25226" xr:uid="{8388FF9B-FA5D-4864-B5DB-90464ADECC08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2 5" xfId="27901" xr:uid="{720CF043-E9EE-4E80-87F8-AC5062054D5B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6 6" xfId="25550" xr:uid="{CA0FED49-1E4B-47B5-A304-E1E3832F086E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7 5" xfId="25805" xr:uid="{6F2C448B-C43D-4D36-A623-8454E039AA34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8 5" xfId="23454" xr:uid="{4F90468F-DA8F-4614-9417-A8278F923E1E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11" xfId="23119" xr:uid="{B55989F3-5E83-4C9E-9F26-01B2E3EEFBD1}"/>
    <cellStyle name="Moneda 2 6 2 2" xfId="332" xr:uid="{988BF007-1125-4F12-9B2E-5EB0880824C8}"/>
    <cellStyle name="Moneda 2 6 2 2 10" xfId="23349" xr:uid="{7AFC88CC-331D-48D1-9560-D26082E76E55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2 5" xfId="27823" xr:uid="{F96B4B3B-09A4-4897-A65B-ECB42E3BAF67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2 7" xfId="25472" xr:uid="{16D0F1D8-438A-473F-B445-F8B0FE25E66F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3 6" xfId="27498" xr:uid="{3C83357F-4986-4948-BF11-725BE1818FE2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4 6" xfId="25147" xr:uid="{75B03EA2-BA8C-40BD-88AC-332004B23E8A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2 5" xfId="27653" xr:uid="{01D97CAC-9D15-4E8B-B2C3-45BA9768EF4F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3 7" xfId="25302" xr:uid="{A2AA9AB6-D247-41D9-B214-98C50D132047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2 5" xfId="28052" xr:uid="{3029A1A4-4608-4310-B842-83A86C446294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4 7" xfId="25701" xr:uid="{0D0AEBA1-0FB0-4132-A437-CFA3F9912388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5 6" xfId="26657" xr:uid="{6FE07193-F3BE-455D-B12B-43EB961E9350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6 6" xfId="24306" xr:uid="{E8E6D082-9764-47BC-8E56-3EBCAEBC78BD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23" xfId="22968" xr:uid="{B1AEF6C9-91BA-425C-967C-750C8149AB8D}"/>
    <cellStyle name="Moneda 2 6 3" xfId="234" xr:uid="{260FADF0-A3D8-4221-8FDE-1E69E0CE87A1}"/>
    <cellStyle name="Moneda 2 6 3 10" xfId="17882" xr:uid="{29B1E6B8-E8F7-4888-9117-DD7485A3BBC5}"/>
    <cellStyle name="Moneda 2 6 3 11" xfId="23044" xr:uid="{1E1934D1-039C-4F14-9711-0ADEA3138D77}"/>
    <cellStyle name="Moneda 2 6 3 2" xfId="721" xr:uid="{E00EE669-A724-40BF-ADCD-8421549CCA1E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2 6" xfId="27729" xr:uid="{1729D516-D848-461F-8136-86019A77CD17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3 6" xfId="25378" xr:uid="{E40B5D54-00E6-4FC1-92A7-7DAD31A745D3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2 9" xfId="23274" xr:uid="{922CCC5A-FEE5-4D77-BF91-DE78BE1ED5F3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2 5" xfId="27977" xr:uid="{B9BCFBE8-C017-426E-9331-DECAC22D95A9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3 7" xfId="25626" xr:uid="{FDAB13B3-E386-4A02-B27F-C9E26A204806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4 6" xfId="26717" xr:uid="{CB38D0FA-2240-4E12-9606-5968EE257201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5 6" xfId="24366" xr:uid="{18E60949-903C-40E8-AA3F-1188321F7B6D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2 6" xfId="26777" xr:uid="{06FE75ED-2069-4165-8C21-88E2850A25C5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3 6" xfId="24426" xr:uid="{93BB9E87-8036-4548-ABC4-1190A7EF8479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4 9" xfId="23198" xr:uid="{81F77B7F-0838-404B-8B4C-6DA77FB1A9B2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2 5" xfId="26837" xr:uid="{7AE38662-3FAC-4EFD-8E8C-C472710A2A3F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5 7" xfId="24486" xr:uid="{5610C0EA-363A-44D3-A7E7-B51F162B20B2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2 5" xfId="26897" xr:uid="{8101BF18-AB8C-4798-B66C-A7916E598343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6 7" xfId="24546" xr:uid="{4EBEDE69-048D-4B51-8A43-09301FABFF84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2 5" xfId="26957" xr:uid="{44F600DF-796E-48C3-B6B4-2147E0F63FB9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7 7" xfId="24606" xr:uid="{5911C3AD-A1B8-434F-938D-8BBDC5EBC7F9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2 5" xfId="27017" xr:uid="{AD9E4E44-06DD-45CF-9D41-6CEFD8EC4D84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8 7" xfId="24666" xr:uid="{7761EF79-4CD5-4624-9A94-6B3633BAFFB7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2 5" xfId="27077" xr:uid="{02A8D916-5572-442B-B381-EB799E50ED13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6 9 6" xfId="24726" xr:uid="{0A6C37C2-842A-4297-89DA-CE72B99B4E15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13" xfId="22999" xr:uid="{C989CF90-9313-4907-9127-3EF283F3A5AC}"/>
    <cellStyle name="Moneda 2 7 2" xfId="189" xr:uid="{895FE5F1-51C7-4CDB-8FEB-09966C6F7CD5}"/>
    <cellStyle name="Moneda 2 7 2 10" xfId="17988" xr:uid="{D032E050-0808-42C9-BA0A-6D37856378FB}"/>
    <cellStyle name="Moneda 2 7 2 11" xfId="23150" xr:uid="{B8C5033F-1158-4709-B2D1-837160BC686D}"/>
    <cellStyle name="Moneda 2 7 2 2" xfId="363" xr:uid="{86757E8D-04D0-4033-856A-5BAC735D5C4E}"/>
    <cellStyle name="Moneda 2 7 2 2 10" xfId="23380" xr:uid="{A2BF9991-E4EE-4CA4-8460-F7CA8F0CE566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2 5" xfId="27854" xr:uid="{38AA1A75-1EB1-47C9-AE9E-B562795725B1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2 7" xfId="25503" xr:uid="{100A7848-F408-4744-9850-92FF58F95B3F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3 6" xfId="27529" xr:uid="{2C15673D-5B54-49E0-98F4-09322C08D34E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4 6" xfId="25178" xr:uid="{2B04C100-20DD-4683-85AB-C3576D95D166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2 5" xfId="27684" xr:uid="{297B7AA2-BC8F-49C7-9983-ED2F73914637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3 7" xfId="25333" xr:uid="{87F8035C-42DE-4BC4-B84A-862E5BF59CBA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2 5" xfId="28083" xr:uid="{C0FA4F0D-A821-4DC8-BD8C-83DD94AC3564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4 7" xfId="25732" xr:uid="{98C68ED8-070B-4AB4-9F0F-232EF2063211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5 6" xfId="27348" xr:uid="{A216FDC3-32C2-4D04-8EDC-84D08C4754A4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6 6" xfId="24997" xr:uid="{D876DB2D-0755-4CCC-9F0B-91484B150E28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11" xfId="23075" xr:uid="{EBD8C15C-1983-42BB-8B76-4756CCA8348D}"/>
    <cellStyle name="Moneda 2 7 3 2" xfId="752" xr:uid="{E21CF130-5FA1-4854-86D2-0CD06B2BF1EE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2 6" xfId="27779" xr:uid="{A069E2EB-893B-4DE8-85E7-D981EEDB5595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3 6" xfId="25428" xr:uid="{111FA3E3-6B07-4B50-A481-BB5B1CA6CC2D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2 9" xfId="23305" xr:uid="{EBBA74D6-43C3-4A50-9050-D2A6F0E8A7B9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2 5" xfId="28008" xr:uid="{E4AE73D6-EBF9-4D78-B365-1FD23722F7BD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3 7" xfId="25657" xr:uid="{FF6C7810-E430-47DF-AA22-E1EE027DE652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4 6" xfId="27454" xr:uid="{0C8EBBC0-4C36-48A7-B61B-FAA056129A56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5 6" xfId="25103" xr:uid="{CC586402-E372-4661-A8C4-FE310E4D248E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10" xfId="23229" xr:uid="{2E472379-B246-4A1C-8329-A3A864E39919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2 6" xfId="27760" xr:uid="{49ECC501-B955-4DE1-B9E1-E6E3D9977705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3 6" xfId="25409" xr:uid="{C432DDAC-1A8C-4670-AB05-2AD4D5B773C8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2 5" xfId="27608" xr:uid="{3524AD8E-D454-4B2C-B6D3-9E1B0CD232E9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5 7" xfId="25257" xr:uid="{9412CB39-A6B9-4239-A9C6-35F36F46EC4D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2 5" xfId="27932" xr:uid="{B8FAB674-D685-4CFB-9037-77B7CC700545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6 7" xfId="25581" xr:uid="{A9C308F6-5C49-4F90-805F-BF81915CC153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7 6" xfId="25829" xr:uid="{AB98F52E-290A-45BF-BBC9-CD20318AB972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8 6" xfId="23478" xr:uid="{271135FD-01CC-4698-8ABA-F9229FD07792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11" xfId="23014" xr:uid="{61928059-05AB-405A-AA0E-32A298B959CE}"/>
    <cellStyle name="Moneda 2 8 2" xfId="280" xr:uid="{057EA558-91BC-4DD2-9D50-E804A4405031}"/>
    <cellStyle name="Moneda 2 8 2 10" xfId="23244" xr:uid="{1B5EF21D-F63E-4C62-B881-C804E3333D47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2 6" xfId="27775" xr:uid="{90D31ABD-0DA6-478E-B3CC-1C8D753499DD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3 6" xfId="25424" xr:uid="{F700BAD3-4112-471E-89D8-6ADA25D0B0B6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2 5" xfId="27623" xr:uid="{1E8E6F4B-CE12-4074-9C2E-7FFD9630829C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3 7" xfId="25272" xr:uid="{688A759C-16B8-4206-9F2F-01093BF9CF60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2 5" xfId="27947" xr:uid="{742C812B-B19A-4C05-A50A-9813498830DF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4 7" xfId="25596" xr:uid="{C4BEF58B-F348-41C2-B92F-EDEB21DBF564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5 6" xfId="25853" xr:uid="{F232CD37-5087-4497-8A14-F177FE5A642C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6 6" xfId="23502" xr:uid="{1715ED11-359B-4F44-A5B5-352D41362A04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10" xfId="23168" xr:uid="{5DD06D72-661E-4BAB-95A8-F8B7023E128E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2 5" xfId="27699" xr:uid="{5E5C92CC-AF02-4D18-B516-26FC52162365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2 7" xfId="25348" xr:uid="{F83DF470-757B-4836-8703-F0B921843295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3 6" xfId="25877" xr:uid="{83FC7CE1-7C7C-4B11-ADF2-FBEB09314349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4 6" xfId="23526" xr:uid="{A529D0B5-2C4F-4CB8-A971-1AB99A558281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3 5" xfId="26389" xr:uid="{1E697F41-97A6-41C8-A2DD-F7F5CCFAA8D6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7 4 5" xfId="24038" xr:uid="{564007AC-6DCB-480B-96E4-6FE4463EEAE4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4 5" xfId="25772" xr:uid="{122E8931-9180-4851-8851-F715B8F17A7C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0 6 5" xfId="23421" xr:uid="{2E82D300-91CA-4925-8B83-479AAF4D304A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12" xfId="23089" xr:uid="{58AFF8B7-45AB-409B-854D-3F2CC415FB11}"/>
    <cellStyle name="Normal 11 2" xfId="369" xr:uid="{E707C579-ED18-40E8-98C7-BD1235637BA3}"/>
    <cellStyle name="Normal 11 3" xfId="766" xr:uid="{BA9E4818-51C3-4938-8BAC-1C33ED1F609F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2 6" xfId="27468" xr:uid="{F39B324B-2FF8-4D99-B337-0BA16128FA81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3 6" xfId="25117" xr:uid="{20412365-B374-45A1-869E-C843E0A9507C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3 9" xfId="23319" xr:uid="{3B6A032A-ABE5-4089-A6C0-06149DC9CCD7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2 5" xfId="27793" xr:uid="{A735414C-8487-4822-AD80-51DF6551D953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4 7" xfId="25442" xr:uid="{9FDA62E3-589D-4103-ADCC-114D948F50F3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2 5" xfId="28022" xr:uid="{3DC59749-37DF-4B01-89D1-309CCA61AB35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5 7" xfId="25671" xr:uid="{4FFB11CE-4055-40F2-B137-64F98E756F09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11" xfId="23164" xr:uid="{21A23765-DF18-4CCB-90D6-56F97B2D5421}"/>
    <cellStyle name="Normal 12 2" xfId="841" xr:uid="{D07F0990-379E-4D73-8D2B-366905ACC5EA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2 6" xfId="27543" xr:uid="{E63D6088-04BD-47A4-85AF-38CA50307D95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3 6" xfId="25192" xr:uid="{5E86C3E1-C50B-46CC-961D-5BA108E36A73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2 9" xfId="23394" xr:uid="{9B038FD6-36C2-48E3-BEE8-2C318A0354F1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2 5" xfId="27868" xr:uid="{96990CAA-6036-4DF5-BFD0-5BB53D897992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3 7" xfId="25517" xr:uid="{5011BD3F-161A-44BC-8184-83222A244F8F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2 5" xfId="28097" xr:uid="{42406F41-5B76-43C3-A539-8B05B0D3B335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4 7" xfId="25746" xr:uid="{741F78B2-8D45-466C-907F-A55F018CEF40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2 5" xfId="26386" xr:uid="{D6A65681-DBB5-4FD1-BDCC-18278CEA2F98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8 6" xfId="24035" xr:uid="{58C0277C-89C5-4062-A7BF-33B9C7167D15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10 5" xfId="23397" xr:uid="{F547D72B-7A22-451A-A669-8260FCA4D86D}"/>
    <cellStyle name="Normal 22 11" xfId="23166" xr:uid="{A64ADB77-5D72-4265-89E7-F40E17F5EF43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2 6" xfId="27545" xr:uid="{6F11ECB9-7306-4852-8AFC-7B007DD0FC63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3 6" xfId="25194" xr:uid="{9EA474E0-EC51-431A-A0CD-C811C876C459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10" xfId="23396" xr:uid="{D5A9BE8D-9E47-4972-A0E4-87656FC7FEDF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2 6" xfId="25748" xr:uid="{5498774D-FAC5-446B-8C7E-35F8B59C9020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2 6" xfId="25878" xr:uid="{32D64A37-2DD8-4309-9871-F3B8233D2FA2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3 6" xfId="23527" xr:uid="{84349607-7E56-40FB-B393-F68447B7A80E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0 9" xfId="23169" xr:uid="{9357ECE5-8EAD-4D3D-B9B9-D17B55F15D14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2 5" xfId="25902" xr:uid="{2C35296C-BD48-4852-8DAD-C05011F18A2C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1 7" xfId="23551" xr:uid="{815FF092-256F-4ED7-A690-F8734EE608B0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2 5" xfId="25926" xr:uid="{11D0F712-28A0-4484-BF52-5201CC9102EA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2 7" xfId="23575" xr:uid="{06380A30-F669-4459-B561-F431CF4AE239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2 5" xfId="25950" xr:uid="{CAFD5F97-805C-413F-B84E-10D57E9CE7C1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3 7" xfId="23599" xr:uid="{91C5AC11-8F15-4B14-B55B-E74095263C89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2 5" xfId="25974" xr:uid="{058B3301-D65A-489B-9D21-0D19CE9BBE17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4 7" xfId="23623" xr:uid="{15301D74-5582-4173-A1B7-10E87D7B29E6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2 5" xfId="25998" xr:uid="{4C2A9B30-4503-4D35-A0C4-7033B9744C00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5 6" xfId="23647" xr:uid="{D7466584-51F3-40AA-87C9-14F83C2E57AC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2 5" xfId="26028" xr:uid="{683B6C85-7D19-4E80-A0EA-11410F7596B0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6 6" xfId="23677" xr:uid="{BF802787-DCE9-458A-AD2A-9E1FB34F8BE3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2 5" xfId="26058" xr:uid="{5B17C455-DB64-41D1-969B-26F16EFF6037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7 6" xfId="23707" xr:uid="{9FDE90AA-0DE5-4B23-9051-4421E947CD0E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2 5" xfId="26088" xr:uid="{C289E380-A93E-417B-89EF-89C5C182D051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8 6" xfId="23737" xr:uid="{67119432-99B6-486E-8789-E6195E9CF79B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2 5" xfId="26118" xr:uid="{46498DA7-9695-48DD-87C9-4A62C6BCDC66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19 6" xfId="23767" xr:uid="{FF2F46CF-2950-4AB7-B302-8B8BF476E9C8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2 5" xfId="25929" xr:uid="{E97F64F9-6798-46DB-AA66-C327001BBF11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0 7" xfId="23578" xr:uid="{88DE96F8-4AA2-4098-B2FB-25F15BF099F0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2 5" xfId="25953" xr:uid="{91A7EC48-2817-4F24-8845-8760F9FA6FB6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1 7" xfId="23602" xr:uid="{A550951D-9707-4FAC-A308-2A2B12599ADD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2 5" xfId="25977" xr:uid="{4E24781E-4E15-4FC9-8444-F46065ACDCA0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2 7" xfId="23626" xr:uid="{49EFDB56-B31C-4C43-85BE-DC5742FD0BD2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2 5" xfId="26001" xr:uid="{23BD3870-C6A1-4586-AE70-BE35F286F057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3 7" xfId="23650" xr:uid="{B2E96F13-C1B7-4CED-97A6-2A7190BAAC8A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2 5" xfId="26031" xr:uid="{8D4ADD19-45DC-4624-9055-A1418115D4F2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4 6" xfId="23680" xr:uid="{B614A566-603B-4BDF-A206-1DA276FD7F38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2 5" xfId="26061" xr:uid="{6F63C3EE-E34F-4FFC-B357-6D5EECB8C3D5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5 6" xfId="23710" xr:uid="{9446ED7E-6D44-4B53-9831-45E51DBE86FC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2 5" xfId="26091" xr:uid="{A6677AE2-7C44-4D15-A8C4-2EC240D93EE3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6 6" xfId="23740" xr:uid="{E390BDFB-3C27-4B4D-9478-2A039661A80D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2 5" xfId="26121" xr:uid="{B38D2E68-2F4B-47D4-949B-DC8CFF2C2AE1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7 6" xfId="23770" xr:uid="{EAE9C2A3-48ED-49A9-B48F-7965034F87C0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2 5" xfId="26151" xr:uid="{98A646D7-02DE-464E-909B-53CC031312D7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8 6" xfId="23800" xr:uid="{B95CA22C-40FD-453A-8A52-C933B49327D7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2 5" xfId="26181" xr:uid="{99AB6CB7-BA33-45C3-B319-D661DA88BDA2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19 6" xfId="23830" xr:uid="{8AD8B21B-4484-4F17-8100-36DDD5EDE29F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2 5" xfId="25983" xr:uid="{7A89CA27-65FB-4827-8577-BBB4E1FCE4A2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0 7" xfId="23632" xr:uid="{D02CFD7E-2EB3-44BA-B389-4549541A176C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2 5" xfId="26007" xr:uid="{76CA83DF-8606-4D12-A243-2FDF8BE6A9C7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1 7" xfId="23656" xr:uid="{C07172CC-056A-496D-9ADE-8CD7F503128C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2 5" xfId="26037" xr:uid="{C246D191-6A5F-4801-91EC-E3C41B7F1C95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2 6" xfId="23686" xr:uid="{9B366CFC-49AD-4F60-9FA8-F39E0013924D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2 5" xfId="26067" xr:uid="{D12E1965-AEE8-41C0-9774-7C6655AA5BA2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3 6" xfId="23716" xr:uid="{EB66DDB4-4966-4A9F-B473-5B3FA0684632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2 5" xfId="26097" xr:uid="{69AFD208-846B-49EF-848B-8FA0CC665CEB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4 6" xfId="23746" xr:uid="{7E9EFCE0-B6BB-4760-9884-DE0315BBE396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2 5" xfId="26127" xr:uid="{7728303B-6E70-4A2B-A954-967FA28B8F9A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5 6" xfId="23776" xr:uid="{3075DFBA-F4D1-4065-95A9-B60DCA5F0BFB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2 5" xfId="26157" xr:uid="{41B4A8D0-9212-4C6C-8014-12C39E793005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6 6" xfId="23806" xr:uid="{CE92AA43-2514-45DD-9A29-0E2CA497CD6C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2 5" xfId="26187" xr:uid="{3818B646-7AAF-4ADC-82BD-1A940A3C0F34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7 6" xfId="23836" xr:uid="{42BEB63B-4DE6-4E75-9239-8BF89E9F7232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2 5" xfId="26217" xr:uid="{70EC144A-1844-40BB-A4F8-C604841408F2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8 6" xfId="23866" xr:uid="{33AB0314-6695-4DBB-88F0-28FC870C1218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2 5" xfId="26247" xr:uid="{B1A10AF3-2E8D-4111-A4B8-9BE1F3C7D403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19 6" xfId="23896" xr:uid="{FCB6F66C-F05C-48AD-B6B7-99B5A75BDB80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2 5" xfId="26019" xr:uid="{AB532009-46ED-4683-98FB-F5D3A84F2AD9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0 6" xfId="23668" xr:uid="{0844C9C1-CE98-45B7-957E-0DEC678773B5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2 5" xfId="26049" xr:uid="{B64680AB-9D74-44DF-A9B3-CC446D2F4987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1 6" xfId="23698" xr:uid="{C65CB5B2-0B10-4E15-8D1C-69181D75A903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2 5" xfId="26079" xr:uid="{4C28927F-5DA7-4D8A-A17F-85273384A37B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2 6" xfId="23728" xr:uid="{906B0823-0D4E-4EC2-B917-584F5124F3C4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2 5" xfId="26109" xr:uid="{31D8928B-6601-424B-AF9D-D22A6AE970D2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3 6" xfId="23758" xr:uid="{2D80E787-22E3-4A16-969B-CC4B11EDE67F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2 5" xfId="26139" xr:uid="{95BAFAB2-D7D1-4576-B7BC-E4E2068ADE47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4 6" xfId="23788" xr:uid="{96BE984A-26FD-4BA7-A664-223E682B755D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2 5" xfId="26169" xr:uid="{A43A55DD-2DC5-42D6-A50E-5A890F94EE17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5 6" xfId="23818" xr:uid="{3B2307F3-5EDE-4508-83CA-D03FF19D3C31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2 5" xfId="26199" xr:uid="{EBAC0890-2A78-4E35-AF56-ADCFDB60358C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6 6" xfId="23848" xr:uid="{68ACF3AF-A8DA-41B4-A543-E45D0EAC49D2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2 5" xfId="26229" xr:uid="{6560DFA8-A62D-4653-9D15-91278EA0635E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7 6" xfId="23878" xr:uid="{D6C84D27-E8AB-4AA5-AFCE-C89DA3DE790D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2 5" xfId="26259" xr:uid="{861E6DF4-1A5E-46E0-A5F1-7FFD9889C969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8 6" xfId="23908" xr:uid="{BF634749-8105-4623-8BAE-FDB5A147A5B9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2 5" xfId="26289" xr:uid="{1A98691A-4C57-4FA5-89C3-B7EA6DF068CA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19 6" xfId="23938" xr:uid="{FA8D4A36-80BA-4C12-8C36-2D3C2F546BFC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2 5" xfId="27159" xr:uid="{1C2A661B-564D-4C63-A335-045B83CB13ED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0 6" xfId="24808" xr:uid="{3FDFDEF4-7F7C-4389-9037-BFDFB8E5DF15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2 5" xfId="27219" xr:uid="{2E1A7E6C-7E36-4EC8-B29B-ADA47BB4084A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1 6" xfId="24868" xr:uid="{15C121E6-A491-4876-B861-E77E6F0ADE0A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2 5" xfId="27279" xr:uid="{6B8FA92B-0466-4A01-A6F1-2BCF499FEE8B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2 6" xfId="24928" xr:uid="{647216FC-A08E-4853-81E7-792B9353836C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2 5" xfId="27339" xr:uid="{959B208A-0C04-4C42-90E2-9D7C5D0E02E1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3 6" xfId="24988" xr:uid="{15AFCCB1-C1D7-4565-83CC-B3CF6BB055E2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2 5" xfId="27445" xr:uid="{1FA6C9DF-BA1B-4DA5-B8E0-3C27570B0876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4 6" xfId="25094" xr:uid="{7AB1A17E-D49C-46B7-9508-EC6B4AA9AC8F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2 5" xfId="27599" xr:uid="{FF37CAD1-69F2-4B84-9C82-35672309C26E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5 6" xfId="25248" xr:uid="{7C456E04-9AED-4917-95F1-69610DF26009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2 5" xfId="27923" xr:uid="{D679ABDE-B4EE-47E0-B7E8-08FDE8168EE9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6 6" xfId="25572" xr:uid="{E2EE2B74-528E-45FF-8A30-39B8290A3BDE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7 5" xfId="25827" xr:uid="{E12DDFAA-1560-458F-9AA8-85BDE11AC43D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8 5" xfId="23476" xr:uid="{49A1B0CD-F329-40DD-A977-50C636F8CB99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11" xfId="23141" xr:uid="{C5F9D600-0DCC-4C32-A6D4-CC99ABD81BEB}"/>
    <cellStyle name="Normal 3 2 2 2 2 2 2" xfId="354" xr:uid="{4DF51C59-66FA-4463-B3E5-928279168B81}"/>
    <cellStyle name="Normal 3 2 2 2 2 2 2 10" xfId="23371" xr:uid="{8DCE2A2C-5B60-4D43-ACD2-CFC9E25B5477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2 5" xfId="27845" xr:uid="{4AB32B1A-6A60-49C3-8F4B-F9AFD9C97565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2 7" xfId="25494" xr:uid="{36E6CD1B-ACAD-47EA-8934-197403972472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3 6" xfId="27520" xr:uid="{76FE25DD-D6EE-4657-99C5-A7E50FE0977B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4 6" xfId="25169" xr:uid="{4C0CBED4-BBEC-4BF8-9283-AFFD39F23AFF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2 5" xfId="27675" xr:uid="{6FB8D1E9-3E32-4335-891F-B3C7B61E132A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3 7" xfId="25324" xr:uid="{1D28C074-B670-4B19-9847-C23B5150690A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2 5" xfId="28074" xr:uid="{8F3A3A7F-B362-4060-99C4-764F2F9F52E0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4 7" xfId="25723" xr:uid="{426D972C-2E69-4CF8-B6E8-232CFF054CC5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5 6" xfId="26679" xr:uid="{4903AD7D-7A60-494B-B695-EDC6A597989A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6 6" xfId="24328" xr:uid="{523D3A0A-B790-4939-AB8F-3533DBB99A7C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23" xfId="22990" xr:uid="{333A3777-7BF2-44DB-A611-668C94BD4014}"/>
    <cellStyle name="Normal 3 2 2 2 2 3" xfId="256" xr:uid="{20DD1106-47E9-4590-8B10-F91355E1CB52}"/>
    <cellStyle name="Normal 3 2 2 2 2 3 10" xfId="17904" xr:uid="{F68D4A07-F05C-43AC-B775-22EC6735DFF1}"/>
    <cellStyle name="Normal 3 2 2 2 2 3 11" xfId="23066" xr:uid="{0A7F379B-2AF1-43D4-8A6D-16624D4B9B86}"/>
    <cellStyle name="Normal 3 2 2 2 2 3 2" xfId="743" xr:uid="{B16E7AE9-833C-4B5D-9717-58FD06BFA319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2 6" xfId="27751" xr:uid="{B133CDF8-D447-4D5A-815D-37DA9C85F05C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3 6" xfId="25400" xr:uid="{184268C0-823A-4E80-BC4C-B4604761C2C7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2 9" xfId="23296" xr:uid="{E2887B14-27AC-41FC-8B92-94AB3C20D8DC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2 5" xfId="27999" xr:uid="{4D2A5FC7-C454-4455-8D18-8295DEEF7708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3 7" xfId="25648" xr:uid="{185834BB-B985-4D04-892A-27C7EE239305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4 6" xfId="26739" xr:uid="{F70634D2-B511-4299-A2FD-D0C7BB42D189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5 6" xfId="24388" xr:uid="{0E8E8748-CAD8-4CF1-B05D-6BF737774144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2 6" xfId="26799" xr:uid="{996CCD35-C484-48AA-B0DA-9F1AF5EF2488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3 6" xfId="24448" xr:uid="{07A7038C-CB06-4455-A441-FF97E5A020B3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4 9" xfId="23220" xr:uid="{ACCCF6E2-211F-461E-AED6-832F0B3C77AB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2 5" xfId="26859" xr:uid="{0EC1828D-7EBC-4CAA-BA51-0C777DC2B00D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5 7" xfId="24508" xr:uid="{840BD000-C544-49DB-B3DF-D55156A7F39B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2 5" xfId="26919" xr:uid="{4D4C84F1-BFBD-4700-B516-38EBD63ACF07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6 7" xfId="24568" xr:uid="{B41DC6B7-C638-405C-AD2B-67527CBED032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2 5" xfId="26979" xr:uid="{B7CDFE79-DB82-4F00-A811-114F0D390E47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7 7" xfId="24628" xr:uid="{992D0066-FA87-4B57-A737-A19C5F066831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2 5" xfId="27039" xr:uid="{64D5C10D-7EC0-439C-B765-D237499A3B1A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8 7" xfId="24688" xr:uid="{38AA991C-F822-4F53-842A-EBD159170CAC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2 5" xfId="27099" xr:uid="{0E74EA29-A97F-4F08-BF98-F931B98D7EF6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 9 6" xfId="24748" xr:uid="{8220061E-E9F1-4918-BCAB-C2251751AD31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2 5" xfId="26319" xr:uid="{FD1530E6-A1D8-43B2-B7B5-88FEF712A76A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0 6" xfId="23968" xr:uid="{B1763514-68C6-4471-9203-1E42EED0106D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2 5" xfId="26349" xr:uid="{BF1D9EAC-C664-40E0-98DD-31557AEFF9F5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1 6" xfId="23998" xr:uid="{CC7E1F77-5233-4F15-B2DA-3C81E5E98C0C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2 5" xfId="26379" xr:uid="{0353CBBF-336D-4C41-A419-194FF3245AF5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2 6" xfId="24028" xr:uid="{DACAA927-F4E8-4F08-AE05-B69A85FC02D8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2 5" xfId="26409" xr:uid="{A89994B3-5551-4A2B-9A3E-3C5EEE624E3B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3 6" xfId="24058" xr:uid="{11F64164-997A-4F78-8D60-E61C68597C6E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2 5" xfId="26439" xr:uid="{4444F397-F9F9-4A56-892B-DC1B07C18D5D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4 6" xfId="24088" xr:uid="{72CBD50B-6FEA-477D-B472-C517E3C69841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2 5" xfId="26469" xr:uid="{3618C58A-4D08-48FE-ACDB-41E362AE4B5A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5 6" xfId="24118" xr:uid="{DCA75652-2E44-4DDC-84F3-11E0ED9F5F0C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2 5" xfId="26499" xr:uid="{7D34E541-F672-414D-9405-8DC75A383BCC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6 6" xfId="24148" xr:uid="{2B7739E0-5706-47B0-99E7-189A0CB4452E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2 5" xfId="26529" xr:uid="{C887463E-6914-4E9C-80B8-22FAF86CEF26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7 6" xfId="24178" xr:uid="{F2309957-4057-4D26-AB44-741A30383FB8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2 5" xfId="26559" xr:uid="{180450F0-161D-470A-ABAF-C112C888B081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8 6" xfId="24208" xr:uid="{CE995CA0-28FE-475F-81A8-1B25155760E2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2 5" xfId="26589" xr:uid="{1318EEC5-6945-48DA-955F-C862EF8C46CB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29 6" xfId="24238" xr:uid="{4DDC441B-795A-46F6-A4DB-EC4484570D78}"/>
    <cellStyle name="Normal 3 2 2 2 3" xfId="150" xr:uid="{64F80FF9-1154-480D-A4FE-4D0B1F584A0D}"/>
    <cellStyle name="Normal 3 2 2 2 3 10" xfId="17949" xr:uid="{7242806B-38FA-4DB6-B19E-9CC6972972AD}"/>
    <cellStyle name="Normal 3 2 2 2 3 11" xfId="23111" xr:uid="{E4D8FD19-68AE-4EEB-B8C5-36611C6078A6}"/>
    <cellStyle name="Normal 3 2 2 2 3 2" xfId="323" xr:uid="{637EC24E-0406-46AA-AAD1-FEED26C4F5D8}"/>
    <cellStyle name="Normal 3 2 2 2 3 2 10" xfId="23341" xr:uid="{403542FE-4CF1-4C7E-9AD8-510031C92BD1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2 5" xfId="27815" xr:uid="{90225845-A5C6-4122-A46E-762185AA5D93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2 7" xfId="25464" xr:uid="{8E5BA791-C61F-4B4C-AAE0-3A6B200F70C7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3 6" xfId="27490" xr:uid="{1D6235D2-DAE4-4E80-89A6-56E18B52C13C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4 6" xfId="25139" xr:uid="{EA8B6F80-A2FA-474D-9C3E-567F73A15DF6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2 5" xfId="27645" xr:uid="{C84064E7-AC64-44AF-B00B-9F373D55E747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3 7" xfId="25294" xr:uid="{BA092146-772E-42DD-8A4F-43A891441C29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2 5" xfId="28044" xr:uid="{4E7BF795-C3C1-4B06-860F-63D40394976A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4 7" xfId="25693" xr:uid="{166E1671-8E94-46DE-9CC0-9C3C68C4C032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5 6" xfId="25851" xr:uid="{68AB80ED-8646-4DD4-B218-FB80256BFE9B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6 6" xfId="23500" xr:uid="{3565ABA5-C9CA-4568-8156-CD5F3A270C7F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2 5" xfId="26619" xr:uid="{B4454EE0-D7CB-441E-9872-F99065E53EA7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0 6" xfId="24268" xr:uid="{9F19E137-3D6C-4B50-95D4-B127FBAB9093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2 5" xfId="26649" xr:uid="{C03F87E8-B7FC-4409-B3F9-74C70CA83A49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1 6" xfId="24298" xr:uid="{FB9EC3AD-C8EA-4666-AE81-F7CB942D827E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2 5" xfId="26709" xr:uid="{BB0A99D5-5316-46DD-9812-C49BD576BABE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2 6" xfId="24358" xr:uid="{F64C3844-8C65-4E32-A03F-F7DFA329EEE6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2 5" xfId="26769" xr:uid="{CF00C6BB-029E-4A19-AA61-8C941C29BCD7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3 6" xfId="24418" xr:uid="{89E72B61-469A-452F-B184-C85FD86FBCDD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2 5" xfId="26829" xr:uid="{C0FD4A2B-7872-469F-9E99-322B9C6A291C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4 6" xfId="24478" xr:uid="{2DB05CA8-09FF-4C03-8F4E-68F9F81963CB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2 5" xfId="26889" xr:uid="{5C1DF608-B1FF-457C-A7C9-8DB2B54BB926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5 6" xfId="24538" xr:uid="{25B87CB3-3E5C-45AA-B82A-3219BB2EDA58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2 5" xfId="26949" xr:uid="{CAC0CBA6-86B8-4E4C-AAE7-D428F29AB427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6 6" xfId="24598" xr:uid="{DD2812B5-3734-4CB3-B7A5-7127C36C903B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2 5" xfId="27009" xr:uid="{D4D84BC9-C906-4AF4-A44F-3A9A2772845B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7 6" xfId="24658" xr:uid="{CB162E16-3E25-4E2E-9AA4-E064970FBA29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2 5" xfId="27069" xr:uid="{369AE979-16C0-4B8C-BE9E-B8CEF42C0EA5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8 6" xfId="24718" xr:uid="{012B5045-B47C-43F3-AACE-271BB99D29FF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2 5" xfId="27129" xr:uid="{A25456D9-4DA6-4206-8C6A-DCA2D5445374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39 6" xfId="24778" xr:uid="{34C87282-5319-4BBF-A27A-0A37EF5BF23F}"/>
    <cellStyle name="Normal 3 2 2 2 4" xfId="226" xr:uid="{179F2E2E-08F1-4B63-9C78-ADBD763AC0F3}"/>
    <cellStyle name="Normal 3 2 2 2 4 10" xfId="17874" xr:uid="{BD1DA964-B059-4CC0-A4DD-B55D6CD06E33}"/>
    <cellStyle name="Normal 3 2 2 2 4 11" xfId="23036" xr:uid="{8D88B81C-F481-4BBF-B1C7-8CE3F6F46CAC}"/>
    <cellStyle name="Normal 3 2 2 2 4 2" xfId="713" xr:uid="{F4FAFF19-D53B-4AD0-9D58-C1B39C2C8870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2 6" xfId="27721" xr:uid="{3AA2AB32-810D-4B54-8A4D-A46504DA0E73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3 6" xfId="25370" xr:uid="{EA62AE46-7068-4B07-AD34-0002786AA577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2 9" xfId="23266" xr:uid="{BE6BB21D-B2E6-4B00-BB36-08D8F6B31260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2 5" xfId="27969" xr:uid="{262645FD-5A9E-4B10-8B7D-3698287F54C5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3 7" xfId="25618" xr:uid="{20EDEBE2-58C0-47EC-9FBF-7EA49E6F5612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4 6" xfId="25875" xr:uid="{B2D6FCAB-C97E-4A44-BF6B-F216E365EAE0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5 6" xfId="23524" xr:uid="{00C8E0DB-3B19-4DBF-9595-DEBDFEA1D5E9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2 5" xfId="27189" xr:uid="{994980DD-E6CF-437B-9700-8B9F4824830B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0 6" xfId="24838" xr:uid="{A485C616-0B87-4989-A0D0-19B5D4D0EDC5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2 5" xfId="27249" xr:uid="{63BCF74E-2665-47D4-9343-7ABEA02736AB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1 6" xfId="24898" xr:uid="{D557EF5C-C6BB-45D1-9C7C-9A4DA4364342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2 5" xfId="27309" xr:uid="{8FA1008E-DC7D-45D8-9DF1-C119631A1B9E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2 6" xfId="24958" xr:uid="{E7C2B4D5-11AD-4581-AAAC-004964B6A97D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2 5" xfId="27385" xr:uid="{19D697DE-A5FD-49B0-B986-A23C9C3E3B79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3 6" xfId="25034" xr:uid="{06AB3931-5D8F-46E7-B568-0C63622FD8D8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2 5" xfId="27415" xr:uid="{3B21F29D-2BED-4301-977D-2A9836F75A1D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4 6" xfId="25064" xr:uid="{78DB8687-1636-4F22-ADDF-EB71E987996E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2 5" xfId="27569" xr:uid="{FDF4D3BE-58EE-4BA2-998D-42509942E77B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5 6" xfId="25218" xr:uid="{BC4A4FC8-D47A-428F-9D93-CE34885A0D73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2 5" xfId="27893" xr:uid="{3A1A3CFF-6D41-42AD-BE22-C0770F1C2813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6 6" xfId="25542" xr:uid="{B37EB554-5E77-41F3-B4C5-344F2B451D45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7 5" xfId="25803" xr:uid="{8709C46B-441E-4517-9315-849E5A69D383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8 5" xfId="23452" xr:uid="{C451F693-16C3-4C29-A025-1607BF785FFB}"/>
    <cellStyle name="Normal 3 2 2 2 49" xfId="2251" xr:uid="{43E5595C-411D-4992-BA76-03E822B7CE90}"/>
    <cellStyle name="Normal 3 2 2 2 5" xfId="637" xr:uid="{95414A01-AC51-4413-A4D2-673434D43FDB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2 6" xfId="25899" xr:uid="{BDF8C754-D851-4689-B95A-B17386956AFF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3 6" xfId="23548" xr:uid="{B8C0043E-5AA0-417B-8FE6-5BD497699A6D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 9" xfId="23190" xr:uid="{09C7B310-20FA-4907-BC47-F6ABD49EB8D9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53" xfId="22960" xr:uid="{48D875D9-92AB-4E4D-93CC-73BC4CB3A2BA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2 5" xfId="25923" xr:uid="{F3B869A8-4029-4DBA-B216-A0D7BFB79F1F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6 7" xfId="23572" xr:uid="{9FBC0C25-9A06-4298-941B-F4D37CF7ABE5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2 5" xfId="25947" xr:uid="{96046BD2-4670-49BC-9E63-D2D0414609F9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7 7" xfId="23596" xr:uid="{41642476-B072-436D-B62C-325F1C4C37C1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2 5" xfId="25971" xr:uid="{6C49EE93-F5DD-47D9-8C43-3A972D899659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8 7" xfId="23620" xr:uid="{4365AD62-B24E-4343-99C2-656385FA9083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2 5" xfId="25995" xr:uid="{E198303D-F536-4754-8975-F7240C81CAA9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 9 7" xfId="23644" xr:uid="{DE6DA5DD-E89D-4551-82B0-32ED13CE7284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2 5" xfId="26277" xr:uid="{6092FBF5-3472-4261-992A-4CF0C9965A92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0 6" xfId="23926" xr:uid="{88A0AC0D-9BA3-4E7B-877D-7BF798BFFA5C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2 5" xfId="26307" xr:uid="{E113BF40-D736-42BC-A395-93C79E7B3A6B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1 6" xfId="23956" xr:uid="{529F5D45-1A7F-428B-AC14-9613CAE41710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2 5" xfId="26337" xr:uid="{D3B350FE-736C-4A98-95AF-67648538D7C6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2 6" xfId="23986" xr:uid="{6CD85E85-4DF6-43FB-924F-5692893A2B29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2 5" xfId="26367" xr:uid="{53C5C5A6-551B-4DFF-B1BB-6B4E1DB52E60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3 6" xfId="24016" xr:uid="{F7FEA5CC-8B2F-4E67-90F7-B54310A1308E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2 5" xfId="26402" xr:uid="{95F45B50-FCEF-4162-AFBA-9E9BD2C3FA35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4 6" xfId="24051" xr:uid="{50AF7E43-C674-410D-8294-FCA9750C5CB1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2 5" xfId="26427" xr:uid="{609B55A7-0E9D-4509-A22A-0B6D6110C6F2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5 6" xfId="24076" xr:uid="{7692015C-AA92-4A05-BE5C-93BFEE536F25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2 5" xfId="26457" xr:uid="{4DCC1CA9-9CC5-44F6-81CA-A761CDD7184A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6 6" xfId="24106" xr:uid="{3421E3A7-457E-4298-B2A3-F252B1332E8A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2 5" xfId="26487" xr:uid="{9648C001-B751-491A-8E04-DC4EF5976A7E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7 6" xfId="24136" xr:uid="{1D62661C-1054-4609-A747-C804639C9095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2 5" xfId="26517" xr:uid="{55F88419-D89C-4C6E-B774-4C7424FAFBDB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8 6" xfId="24166" xr:uid="{AFE6A5E8-CBB2-48C4-97A1-CC18265914A7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2 5" xfId="26547" xr:uid="{71DDFBA2-88F1-48AA-BC45-200040705CC4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29 6" xfId="24196" xr:uid="{2954BCF2-5DE4-44E0-B414-EC2F0F21FE8B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2 5" xfId="27147" xr:uid="{E04241BA-2ABD-4ACB-AD65-7FD0CB9715CD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0 6" xfId="24796" xr:uid="{C454B04A-BFDE-4AF8-9BEF-B98FCF830850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2 5" xfId="27207" xr:uid="{C9BCB72F-AFBA-4218-884D-AF0D94C634F8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1 6" xfId="24856" xr:uid="{917B4434-599D-4620-9769-9ABE353BED64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2 5" xfId="27267" xr:uid="{4BE027FA-DB5E-4B50-8FD7-93883F1BA331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2 6" xfId="24916" xr:uid="{3374BCCB-1879-49A9-ADF3-853F82627142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2 5" xfId="27327" xr:uid="{1149B60F-5DF5-4858-B341-0A2B9869FFAC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3 6" xfId="24976" xr:uid="{98F9EED3-F3E6-4FDB-A256-EE66AECA8D5B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2 5" xfId="27433" xr:uid="{006B6EB5-6C88-410D-86B2-FFFAF59D99D3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4 6" xfId="25082" xr:uid="{911509E3-4E15-4C77-8796-CD0B839818D1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2 5" xfId="27587" xr:uid="{CA528E43-B0FF-4129-843F-ED10579B406C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5 6" xfId="25236" xr:uid="{42600F69-02D7-485F-A0B0-0CAD0C5AC913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2 5" xfId="27911" xr:uid="{3F228A0F-01E0-4BB4-B5A6-131F458ED4FE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6 6" xfId="25560" xr:uid="{92F3C0A9-9396-44AD-866D-C783935F14B6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7 5" xfId="25815" xr:uid="{B78DD127-07D6-4C2F-9491-D7FDDEBAA184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8 5" xfId="23464" xr:uid="{0DA19148-5442-47DE-9E7B-88A3424A54D8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11" xfId="23129" xr:uid="{E16507B2-02A8-44BB-BD12-48037901754B}"/>
    <cellStyle name="Normal 3 2 2 3 2 2" xfId="342" xr:uid="{8FDFF9C3-0FA3-4544-B52E-7CA9EE1AC9A2}"/>
    <cellStyle name="Normal 3 2 2 3 2 2 10" xfId="23359" xr:uid="{91CC735A-6ADA-4ACF-AD55-C51F5C921FF0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2 5" xfId="27833" xr:uid="{BE763948-539A-448E-A2A9-F671ACFDEECD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2 7" xfId="25482" xr:uid="{BC75B702-57EE-492B-9E6A-62BEE5219E74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3 6" xfId="27508" xr:uid="{143110E0-7C92-4095-85A5-A8A0EE924EAA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4 6" xfId="25157" xr:uid="{63498839-D4C7-49A1-86A6-8966B208CDFE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2 5" xfId="27663" xr:uid="{CE437931-A134-4E06-B168-60A496603F8F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3 7" xfId="25312" xr:uid="{95A3DC1F-1DCA-4258-8C90-74F1B37C895B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2 5" xfId="28062" xr:uid="{9599C237-FADA-484F-A7E1-DA05E1745FB6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4 7" xfId="25711" xr:uid="{5D39B2BE-B605-41E5-8E00-6F40DDBC575F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5 6" xfId="26667" xr:uid="{FB05CA54-B567-4DDA-BE5E-8E8DD3FB6D57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6 6" xfId="24316" xr:uid="{0254ABC3-2955-4A63-8B1B-959BC2EF867D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23" xfId="22978" xr:uid="{27C47870-9966-4C42-AB64-996569AB3F43}"/>
    <cellStyle name="Normal 3 2 2 3 3" xfId="244" xr:uid="{9373444C-F63D-4FD6-8E17-C6CB7E8EF029}"/>
    <cellStyle name="Normal 3 2 2 3 3 10" xfId="17892" xr:uid="{0B08EF29-1F60-45FC-8227-D2E1517B4970}"/>
    <cellStyle name="Normal 3 2 2 3 3 11" xfId="23054" xr:uid="{EFF1977E-22D4-42EA-962B-43EDBC71908D}"/>
    <cellStyle name="Normal 3 2 2 3 3 2" xfId="731" xr:uid="{E29B6453-395F-45B1-9AFE-B146541F586A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2 6" xfId="27739" xr:uid="{A53023EB-933B-4B1B-8C3C-2292ADE14E0C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3 6" xfId="25388" xr:uid="{12323B5A-AF28-46BA-B796-52501DA7C953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2 9" xfId="23284" xr:uid="{FE17E122-F34D-4731-856A-94EBC5BCDE9B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2 5" xfId="27987" xr:uid="{3BD668AC-4A54-4E0C-A2C2-B2DD50148172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3 7" xfId="25636" xr:uid="{37A37134-ACFF-4176-9CA7-FDF9291EB84B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4 6" xfId="26727" xr:uid="{04AB2181-4A6B-44E6-8D41-D882C6D3B087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5 6" xfId="24376" xr:uid="{876B003A-68A9-4139-ACE8-B398D54CA6E0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2 6" xfId="26787" xr:uid="{E558C4F4-8183-45D5-AA03-4642A850498A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3 6" xfId="24436" xr:uid="{9D34FA8C-04ED-419F-BE87-E2EEAEA18F2A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4 9" xfId="23208" xr:uid="{498A7846-C6DF-410C-B92A-3DAC20553A65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2 5" xfId="26847" xr:uid="{DE60C775-D50D-4C7F-8165-BFDC1EBA4B05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5 7" xfId="24496" xr:uid="{3E78924B-246B-49A4-BDA3-F2B9368A9A94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2 5" xfId="26907" xr:uid="{A02AD2BF-D128-4FD9-AEE8-FA7FE1732DE9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6 7" xfId="24556" xr:uid="{C7748783-72A7-45D8-BEAB-EEE891BA6F09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2 5" xfId="26967" xr:uid="{B00C427C-1284-4CB6-9C14-43A6BD2C7924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7 7" xfId="24616" xr:uid="{9C168229-BE54-46BB-85FC-9AF3A5CE7333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2 5" xfId="27027" xr:uid="{9E6ADECC-3834-4F8F-8081-8774E0E90CEE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8 7" xfId="24676" xr:uid="{DA7AD99A-9AEB-44E7-9E72-43E271AAF224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2 5" xfId="27087" xr:uid="{FE44F4EA-52CB-4D79-83B8-1933688EA986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 9 6" xfId="24736" xr:uid="{797262F6-3824-4752-ACAC-CF9AF1E60F40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2 5" xfId="26577" xr:uid="{0421CAFD-72E1-45AB-92AC-B8F8A08298D3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0 6" xfId="24226" xr:uid="{48C6D6B9-5F47-4B4C-B17A-A8837B3E0503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2 5" xfId="26607" xr:uid="{6B2E61E8-87DD-4417-AE2E-896401D64A0C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1 6" xfId="24256" xr:uid="{9309AD03-EC18-482E-8C12-406070B112D8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2 5" xfId="26637" xr:uid="{40C99CE2-AC97-4AC9-81E9-EE6E2D334286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2 6" xfId="24286" xr:uid="{EA435709-0F84-425E-9390-E32B38A5EE64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2 5" xfId="26697" xr:uid="{510F9A99-C04E-4D97-8FF6-458C4D1F40C1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3 6" xfId="24346" xr:uid="{B0419CCE-2760-4F4D-91FF-DD1E55910648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2 5" xfId="26757" xr:uid="{F23E063C-4054-4D6E-A5BB-9BDAE9CD4378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4 6" xfId="24406" xr:uid="{5F860C9A-5430-4BD6-9E0C-D0679A691D1C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2 5" xfId="26817" xr:uid="{18E0641E-B373-42C9-B77B-950961E6D677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5 6" xfId="24466" xr:uid="{DA84B0E6-F4B9-41E5-ABC4-5226B8935F23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2 5" xfId="26877" xr:uid="{3128C19C-AA40-4CF0-8B99-C608FBEDB827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6 6" xfId="24526" xr:uid="{DAB6AE07-3CA4-45DA-94AA-F29C4CB425E1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2 5" xfId="26937" xr:uid="{BA37E332-5DBF-41F5-8474-62AA4ADCF6C7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7 6" xfId="24586" xr:uid="{653F555B-0D13-4DFB-BE9C-9D568EE39122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2 5" xfId="26997" xr:uid="{94F59718-ADB9-426C-8BB1-D1657A4CBC72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8 6" xfId="24646" xr:uid="{63104AC0-19B9-4573-87C3-B5E8E206BBBD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2 5" xfId="27057" xr:uid="{83221C56-8A33-42D9-987E-9C7A87E3DD3A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39 6" xfId="24706" xr:uid="{C8A7F4AB-0EED-4E5C-8517-4CA88024FB09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13" xfId="23012" xr:uid="{8D7AD1BB-4B0D-4500-A950-E2034FE15F2C}"/>
    <cellStyle name="Normal 3 2 2 4 2" xfId="202" xr:uid="{938FDCFC-066A-4F8E-88DE-030F1F27A94C}"/>
    <cellStyle name="Normal 3 2 2 4 2 10" xfId="18000" xr:uid="{76A958E5-6618-4AF9-9B7C-1279BCDD0428}"/>
    <cellStyle name="Normal 3 2 2 4 2 11" xfId="23162" xr:uid="{56D2C227-2963-4069-AD4E-D1436C72098D}"/>
    <cellStyle name="Normal 3 2 2 4 2 2" xfId="376" xr:uid="{E96D1283-5BDC-41DC-A05B-C3E052275E79}"/>
    <cellStyle name="Normal 3 2 2 4 2 2 10" xfId="23392" xr:uid="{FC3E6DAE-9456-4966-A8FD-658390A1B508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2 5" xfId="27866" xr:uid="{74116884-DF41-469B-9437-7E375A24E655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2 7" xfId="25515" xr:uid="{095C97DC-50F0-4D16-859F-7E54D7EE19A4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3 6" xfId="27541" xr:uid="{CDAD614E-4D1D-40BD-9B1A-357F4AAB6841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4 6" xfId="25190" xr:uid="{4718DDBB-AB32-4CAD-BD98-E504513AF54E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2 5" xfId="27697" xr:uid="{A37E275A-C574-463B-A24E-4D1095F267D7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3 7" xfId="25346" xr:uid="{BF16597F-4E78-4BFD-A2C7-6A5ABBFE144D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2 5" xfId="28095" xr:uid="{D555D965-B1AC-446F-9138-ED735EB20582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4 7" xfId="25744" xr:uid="{A3253E2F-CB6C-48BC-99E7-FEF118B1D000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5 6" xfId="27361" xr:uid="{65F822DD-736C-4FA4-A537-783FE1238708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6 6" xfId="25010" xr:uid="{4E5CA84A-265B-4D71-A3D8-6DE11550F201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11" xfId="23088" xr:uid="{5598D93E-11C2-4829-AF74-B9F399B8C7FA}"/>
    <cellStyle name="Normal 3 2 2 4 3 2" xfId="765" xr:uid="{67D569AF-ABAF-4567-B187-7B02F0553D24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2 6" xfId="27792" xr:uid="{F504D096-4399-4121-904D-A625A32E1470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3 6" xfId="25441" xr:uid="{B20B15F0-EFF5-4AE2-9FE9-16FD72E45EFA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2 9" xfId="23318" xr:uid="{7F87B802-A951-499E-8CB4-DF439614F975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2 5" xfId="28021" xr:uid="{137981AA-E3BA-4C35-BC06-20FD0B114560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3 7" xfId="25670" xr:uid="{A5338274-8937-44FC-B789-0903CA156D74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4 6" xfId="27467" xr:uid="{9B721760-D56A-45A5-84E8-976802B785B9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5 6" xfId="25116" xr:uid="{97ECD60E-458C-424D-A7F2-FDBC02C4B9D7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10" xfId="23242" xr:uid="{EA5D6D6E-F8D7-4D74-B262-FF357BC1F9E1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2 6" xfId="27773" xr:uid="{C9346E15-5AB4-4A44-B923-C0E2E6E6A7BC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3 6" xfId="25422" xr:uid="{47273313-C64B-469F-830B-1EE5DB87D066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2 5" xfId="27621" xr:uid="{8E42B5BD-3212-42FB-BA34-8CB87CDD49F0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5 7" xfId="25270" xr:uid="{D3D55336-8BC7-425D-A260-6833F2158BEA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2 5" xfId="27945" xr:uid="{0475AA91-8A23-4097-93AB-C5B2AE08A2AB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6 7" xfId="25594" xr:uid="{AC350619-DBD3-43FC-B4F7-AE1AF7D3EFA6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7 6" xfId="25839" xr:uid="{BEBC8911-C815-4E71-A9BD-9C30253C7873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8 6" xfId="23488" xr:uid="{16EE663F-A7D7-4952-BEED-340B4A278C08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2 5" xfId="27117" xr:uid="{8A0B66E4-91DA-45E8-9E0C-6224731B9654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0 6" xfId="24766" xr:uid="{71422F7A-C6FF-462E-ACC7-6E54D8F5FADC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2 5" xfId="27177" xr:uid="{968DE592-A457-4B20-B869-A710FC574358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1 6" xfId="24826" xr:uid="{60CE1063-5B65-4887-BA12-AC139383A5D8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2 5" xfId="27237" xr:uid="{86A1A711-BE82-409D-A1BE-0C79920440A8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2 6" xfId="24886" xr:uid="{1957A64B-8C19-485E-B5C4-B52A4EB9A29A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2 5" xfId="27297" xr:uid="{A9A6F045-35FD-4100-AAD2-793E0D77DD59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3 6" xfId="24946" xr:uid="{FC6474B6-32C3-4439-A11B-CE530EE957D7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2 5" xfId="25785" xr:uid="{64029005-DA57-445B-ADE1-0AE5D68F7057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4 6" xfId="23434" xr:uid="{C36D7114-947A-49E8-AA63-170542C0C651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2 5" xfId="27373" xr:uid="{51B20005-F48A-4AF2-9488-5F023F345F66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5 6" xfId="25022" xr:uid="{DE72E01F-CB4A-4F0F-BD8E-8B0FEE72ABBC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2 5" xfId="27403" xr:uid="{7E258A04-74D6-446D-A040-B2711FF7E7CE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6 6" xfId="25052" xr:uid="{B8C11DF6-4852-49A2-92D0-E2876802A400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2 5" xfId="27557" xr:uid="{0FE67902-3C7C-4487-AA2D-5D7A782FEEA6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7 6" xfId="25206" xr:uid="{59BD041C-3BD2-4A1D-B33C-65DF0B1A4ED1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2 5" xfId="27881" xr:uid="{06522AE8-801A-4781-9A21-37979319E78D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8 6" xfId="25530" xr:uid="{5F2E436E-77C4-4ACB-A975-1EAA8408B858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49 5" xfId="25764" xr:uid="{B8BF052A-667A-4F3A-A111-563F2010F682}"/>
    <cellStyle name="Normal 3 2 2 5" xfId="138" xr:uid="{05357ABF-31E0-4BA4-BFE6-CD1551F0691C}"/>
    <cellStyle name="Normal 3 2 2 5 10" xfId="17937" xr:uid="{E5C3F50D-D0CD-413A-9BB2-6C212274BFFB}"/>
    <cellStyle name="Normal 3 2 2 5 11" xfId="23099" xr:uid="{36E2F6E5-006A-4299-8BA5-389C74F9F447}"/>
    <cellStyle name="Normal 3 2 2 5 2" xfId="310" xr:uid="{EB78F743-FF70-4D0D-A597-A0BF123E9E98}"/>
    <cellStyle name="Normal 3 2 2 5 2 10" xfId="23329" xr:uid="{14D91FEF-F488-412F-B5DC-B6EBF31B4172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2 5" xfId="27803" xr:uid="{2F3A488B-9921-4280-A83C-30EFA35428E6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2 7" xfId="25452" xr:uid="{E00CA3E6-C3ED-4087-BBD6-812AEDC4BC14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3 6" xfId="27478" xr:uid="{56AF603E-5E22-4EFA-8957-009433CD640A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4 6" xfId="25127" xr:uid="{D7405813-9B18-459D-A590-28308C0D7CC5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2 5" xfId="27633" xr:uid="{F018FE71-A460-4F2D-946F-F7F27193C4C1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3 7" xfId="25282" xr:uid="{2E1D0BE2-A924-401D-A9EC-1004E29DC38B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2 5" xfId="28032" xr:uid="{59825178-BB34-479E-B510-2FF1B9ADE122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4 7" xfId="25681" xr:uid="{9F1DDD68-88F0-419A-8BC0-86951354541B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5 6" xfId="25863" xr:uid="{8ED3ED0C-7596-4671-9077-4930B557E8CC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6 6" xfId="23512" xr:uid="{8BD82D9A-DBAB-41A6-98EA-8734B5ED5938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0 5" xfId="23413" xr:uid="{28D384EC-78A0-47E7-AE6C-FEA4F00B76C1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55" xfId="22948" xr:uid="{E3B781A5-ACE8-4D14-B920-B0EBF196F5E1}"/>
    <cellStyle name="Normal 3 2 2 6" xfId="214" xr:uid="{2AEF00EB-EDDA-4C4E-8EF0-4413ABF48BDB}"/>
    <cellStyle name="Normal 3 2 2 6 10" xfId="17862" xr:uid="{A928AB1E-3E0E-458E-B7E8-9C2E327C6D67}"/>
    <cellStyle name="Normal 3 2 2 6 11" xfId="23024" xr:uid="{311C7777-313E-4A9E-A136-DB534150EBE4}"/>
    <cellStyle name="Normal 3 2 2 6 2" xfId="701" xr:uid="{5C8AAAC1-268D-4451-B0BC-3F8CEE890234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2 6" xfId="27709" xr:uid="{BC31A8A9-FF49-4ACE-828D-77BFEAFC2A2C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3 6" xfId="25358" xr:uid="{9BD4623E-6594-4766-9D5E-0D2060D4845D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2 9" xfId="23254" xr:uid="{6307CDE8-1EFD-4B10-A03D-495E8B1E2467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2 5" xfId="27957" xr:uid="{7446504F-68A3-4D96-8B88-5F470F145524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3 7" xfId="25606" xr:uid="{2B40374E-A4EC-411F-B999-2875E693D4FB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4 6" xfId="25887" xr:uid="{24571A67-E8F4-4ECD-890E-7E0D81C2DDEA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5 6" xfId="23536" xr:uid="{D15BC2D9-28E9-491D-9D3B-C53F1C530760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2 6" xfId="25911" xr:uid="{3473FB0A-953C-4715-ABD6-906105A036D0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3 6" xfId="23560" xr:uid="{C0A701E0-030E-4498-8D82-30A6B331231C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7 9" xfId="23178" xr:uid="{7B70C7B5-1EDA-45BD-BDB7-F79E5845FD08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2 5" xfId="25935" xr:uid="{CA75DADA-3C61-4EEA-8ADE-AD1188C709BE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8 7" xfId="23584" xr:uid="{AA0CF4B7-E7E9-4DC2-AC6F-08BA0426F115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2 5" xfId="25959" xr:uid="{EBF62439-1952-4BB1-BC61-1B9A8B5960A9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 9 7" xfId="23608" xr:uid="{BFE33A5C-89C1-488A-9191-97004111E76D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2 5" xfId="26211" xr:uid="{1E572A6C-FA23-402D-AC95-F508B6076EEF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0 6" xfId="23860" xr:uid="{9F51EE89-8530-47DB-AE67-CFB51ABAFE8B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2 5" xfId="26241" xr:uid="{37FFFBAE-1492-4746-A2B3-B2BFC224F949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1 6" xfId="23890" xr:uid="{2529E722-750F-48F0-B672-FE6CCB2CAD0B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2 5" xfId="26271" xr:uid="{53CFE6C5-FFDD-40AD-9044-531544BE179A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2 6" xfId="23920" xr:uid="{C44CAC80-28E4-47B7-BC15-52AF41902C6E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2 5" xfId="26301" xr:uid="{06778ED2-E05B-4672-B25F-9977C09C1450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3 6" xfId="23950" xr:uid="{64333542-0C75-4EAC-ACD9-DEA021B90853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2 5" xfId="26331" xr:uid="{4C30813E-810A-40D2-ADC3-1B50D9A60039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4 6" xfId="23980" xr:uid="{75159A26-EC78-4D13-A1CB-35C47A6CF858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2 5" xfId="26361" xr:uid="{6233880B-3FED-4E25-8693-422345301D47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5 6" xfId="24010" xr:uid="{C91D0004-507D-41DA-8C48-CE4983B5C606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2 5" xfId="26396" xr:uid="{186E8B0C-47F2-451E-8701-B75A6EA5AD96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6 6" xfId="24045" xr:uid="{B8168D6F-CC24-4DDD-9F66-57E1B7A824FA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2 5" xfId="26421" xr:uid="{99D50E5F-FE87-4610-AF78-2678AEA422AB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7 6" xfId="24070" xr:uid="{3EC7BB8F-A928-46BA-84C7-658E583238B6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2 5" xfId="26451" xr:uid="{E873A5A9-6A24-4A45-856B-E4F86FCF2203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8 6" xfId="24100" xr:uid="{B2BA5B35-0232-4C94-B877-57AD21831882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2 5" xfId="26481" xr:uid="{64F8CF15-2693-474A-B6E6-88346FE6A9C6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29 6" xfId="24130" xr:uid="{F643A9DF-F151-4B35-A6E2-DAC5BA28821D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2 5" xfId="26013" xr:uid="{3103174B-CEEF-44FC-A774-C537DEB76C1D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0 6" xfId="23662" xr:uid="{EBEE28FD-4FC5-4675-B0BB-9F486D082DAB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2 5" xfId="26043" xr:uid="{ADEEBDFD-2442-4E49-9DAE-6DA0DC8702D8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1 6" xfId="23692" xr:uid="{19F7623F-3251-431C-A34C-64B557F08412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2 5" xfId="26073" xr:uid="{7A6AB2AD-0623-405C-BB62-B0FBF65D084F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2 6" xfId="23722" xr:uid="{C09B936A-9521-455F-94C8-59D8A579B1E7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2 5" xfId="26103" xr:uid="{30E81216-4095-452E-8995-2E31298A47EC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3 6" xfId="23752" xr:uid="{B6086C51-8275-40E2-9206-26ACC86BD720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2 5" xfId="26133" xr:uid="{E73C9145-B2F8-42E4-A0D8-98DCFA35DDCD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4 6" xfId="23782" xr:uid="{EC39A6FD-02FF-4752-A1AC-A4B5B7E809DC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2 5" xfId="26163" xr:uid="{C1B8563E-9E07-4C68-AB4A-99B9F712B42D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5 6" xfId="23812" xr:uid="{E9BE44F2-1F45-4A13-B46F-0FF12EA59E04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2 5" xfId="26193" xr:uid="{AD7EDB84-3B20-40DE-B280-8591B6084B3A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6 6" xfId="23842" xr:uid="{3CA94F71-5D3D-4CC7-A5B0-86E700AE8DAE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2 5" xfId="26223" xr:uid="{23E9E932-A46F-4552-9536-B4DE89D1E88A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7 6" xfId="23872" xr:uid="{3981A9A6-E2D6-4E79-A932-40A7B47D70F1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2 5" xfId="26253" xr:uid="{95B1A826-2F3F-43CE-B9FB-8CF3023E80D8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8 6" xfId="23902" xr:uid="{DAC3B8D4-58B9-4456-8124-D9FEFB0813C9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2 5" xfId="26283" xr:uid="{47DC750F-BBC5-4B77-8F48-C258DE02A6FC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19 6" xfId="23932" xr:uid="{595DF1C7-97B9-477B-A828-ED31BD0E42C4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2 5" xfId="27153" xr:uid="{FF7C389F-9F34-40F8-883E-BDD715D8BACE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0 6" xfId="24802" xr:uid="{D42C1DCA-149C-42F9-8435-D685E3118BE8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2 5" xfId="27213" xr:uid="{22F87C0B-B635-4070-90BB-5288B0B8B1B8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1 6" xfId="24862" xr:uid="{8FD84894-2EC2-4D2A-AB63-7671669D4835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2 5" xfId="27273" xr:uid="{7F3393D2-67A5-4D7F-BA26-1D7EB5524B7B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2 6" xfId="24922" xr:uid="{454A307D-4B85-41F4-8AE2-90FD12F120FF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2 5" xfId="27333" xr:uid="{D328A06C-1FC5-49FF-8EF6-9C914203AFC2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3 6" xfId="24982" xr:uid="{BF247913-32FE-4189-9B70-98D8A24D5D2A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2 5" xfId="27439" xr:uid="{FB5ADB92-1FA7-4876-9DED-92EA24F4D80F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4 6" xfId="25088" xr:uid="{276EE56E-A029-4FBB-8174-B73957474946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2 5" xfId="27593" xr:uid="{93954C17-0CB4-45EE-B469-8BCF9541DFC9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5 6" xfId="25242" xr:uid="{8A42D1BD-22ED-4818-BA47-D6F647F7D376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2 5" xfId="27917" xr:uid="{E2753FC0-ADE5-4FE9-B786-ABA140701EE8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6 6" xfId="25566" xr:uid="{9CC47324-7842-4485-8A47-139B8A7B57F1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7 5" xfId="25821" xr:uid="{CE1B77D9-1FD1-4BE0-AE2F-2AD3C747C67E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8 5" xfId="23470" xr:uid="{1ACD5620-5F63-422E-B70C-E77E836ADE21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11" xfId="23135" xr:uid="{F9F7A2EA-E385-4822-97D1-AC2D28D9CD3E}"/>
    <cellStyle name="Normal 3 2 3 2 2 2" xfId="348" xr:uid="{7ED81E23-CD23-43F4-B8F4-3987BE2325DF}"/>
    <cellStyle name="Normal 3 2 3 2 2 2 10" xfId="23365" xr:uid="{16AED5B3-AF4E-49C1-9F00-E80E3041B8B7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2 5" xfId="27839" xr:uid="{41B4FFC9-B48A-4321-9A6A-A3C8B48DC850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2 7" xfId="25488" xr:uid="{D57AF325-EBC0-49C4-B424-AC75605103CF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3 6" xfId="27514" xr:uid="{A4721508-61DE-46F4-BEE5-76EF3EED3453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4 6" xfId="25163" xr:uid="{813D804F-D950-4D1B-AD64-A9A89179439E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2 5" xfId="27669" xr:uid="{5C3ECB1B-9288-4F2D-80C2-28AD7D11A6C6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3 7" xfId="25318" xr:uid="{6AD137EE-B4EF-4405-8FF1-7751F21A166C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2 5" xfId="28068" xr:uid="{A40BF5ED-0F84-44C4-89CC-C67E4D399376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4 7" xfId="25717" xr:uid="{EF646F5F-B54E-4D22-8561-1CC00406A69C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5 6" xfId="26673" xr:uid="{E57E81CB-76F8-4F16-8089-2E713D935857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6 6" xfId="24322" xr:uid="{3C540CEA-7E16-4864-99E1-8386EA2E9E3F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23" xfId="22984" xr:uid="{E00648A9-2B9A-4A49-BA53-27359B374767}"/>
    <cellStyle name="Normal 3 2 3 2 3" xfId="250" xr:uid="{657D5912-3F30-420F-AD09-4D3A1C2DEA41}"/>
    <cellStyle name="Normal 3 2 3 2 3 10" xfId="17898" xr:uid="{267F16B1-C8DC-43EE-B894-0FBDCCA14A39}"/>
    <cellStyle name="Normal 3 2 3 2 3 11" xfId="23060" xr:uid="{865F49F5-7018-4F43-A64D-B4FA2F466E41}"/>
    <cellStyle name="Normal 3 2 3 2 3 2" xfId="737" xr:uid="{3D0BA101-4E71-4FF9-B4D4-902572C4A04D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2 6" xfId="27745" xr:uid="{1863D299-1477-4127-BF00-DD873C48DD6D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3 6" xfId="25394" xr:uid="{6D144481-1F30-4FB0-BF19-2916F39C5E97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2 9" xfId="23290" xr:uid="{E371809C-9A92-47BC-93E9-3BACEE4A0621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2 5" xfId="27993" xr:uid="{E1CD9F72-3EFA-417C-A3DA-7DF8C064E8C0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3 7" xfId="25642" xr:uid="{5239C464-4313-4794-BD04-80FF4A909147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4 6" xfId="26733" xr:uid="{AD28CA2D-0969-495B-8560-584CF8D766DD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5 6" xfId="24382" xr:uid="{A03AB22A-DD18-4960-A597-0359683A47DE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2 6" xfId="26793" xr:uid="{B3C6941C-20E2-453F-8D54-55E5403359F5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3 6" xfId="24442" xr:uid="{FF80035C-52AC-4912-A7CE-F8E08BEFA777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4 9" xfId="23214" xr:uid="{3A9DB815-937F-45B4-A7DF-60BAADE2AF23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2 5" xfId="26853" xr:uid="{EDF7CD1B-20AB-435B-96FC-2A05598C1AF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5 7" xfId="24502" xr:uid="{26A03779-3FE9-41CE-9B46-54F7F12CC9EC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2 5" xfId="26913" xr:uid="{C5764410-8C55-42E2-AAAC-DBF95C661874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6 7" xfId="24562" xr:uid="{AE138A2C-AF8F-4D3F-96B6-0E4E13A5C902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2 5" xfId="26973" xr:uid="{8BDCE8B7-1293-4B6A-B35E-FC4FC764DC3C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7 7" xfId="24622" xr:uid="{F48039FE-F7F5-478D-9326-D72E886BD190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2 5" xfId="27033" xr:uid="{24B87FFE-1F01-42EC-B20F-18C9C9011C46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8 7" xfId="24682" xr:uid="{D1F6B5D6-EFEA-4A3F-95DF-5BF074F1061D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2 5" xfId="27093" xr:uid="{4B838B39-F18B-43E5-B563-C3224C14EC09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 9 6" xfId="24742" xr:uid="{3C87790C-5E71-4087-951B-2A05694AA2FD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2 5" xfId="26313" xr:uid="{0553DA4C-2AC0-4D82-B357-BEF7789A1DB9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0 6" xfId="23962" xr:uid="{ED0FB1A6-0EFE-47FA-BE34-53CDADEA32F7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2 5" xfId="26343" xr:uid="{ECD8953A-82B5-48E5-B703-7DBBD50DF62A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1 6" xfId="23992" xr:uid="{9BAC6F44-1118-4C4F-85B0-1329CC7844D3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2 5" xfId="26373" xr:uid="{9CC2FC68-FADE-4426-BB3A-556CD8ED8F4F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2 6" xfId="24022" xr:uid="{740FE53F-5C2E-4E8D-B006-A700046C4055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2 5" xfId="26404" xr:uid="{1231F34E-A3D2-4247-8A9D-46482FF5044B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3 6" xfId="24053" xr:uid="{B1C8704D-3B32-4458-8F9A-8885606B6307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2 5" xfId="26433" xr:uid="{736DBF29-5BEF-45B9-BDAA-6521A90278AA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4 6" xfId="24082" xr:uid="{C081BD40-38EE-4DE4-8441-BCBD7E019092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2 5" xfId="26463" xr:uid="{F3778205-558C-4C21-9A52-6A13BB579D0F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5 6" xfId="24112" xr:uid="{D0AB605D-B48D-410F-AB3D-9D5F38B9C62F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2 5" xfId="26493" xr:uid="{E107C785-DB54-4B76-ACAB-7FC1B0770C98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6 6" xfId="24142" xr:uid="{93D79DA9-79BC-44FD-9ED2-9B159D94A869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2 5" xfId="26523" xr:uid="{E812E86A-4667-42B9-BCFE-C038762D1CAA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7 6" xfId="24172" xr:uid="{16B6FC5D-05E4-44C0-AC3F-55A70112706D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2 5" xfId="26553" xr:uid="{6D21E15A-28C2-4671-9963-7D3C6A23DB82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8 6" xfId="24202" xr:uid="{6919D683-20AE-4313-9755-1DB06BED0F78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2 5" xfId="26583" xr:uid="{2543155D-6669-49B1-BAC2-3858C56D35C9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29 6" xfId="24232" xr:uid="{E344EAD8-F471-4DD8-8220-70797E2D5D9D}"/>
    <cellStyle name="Normal 3 2 3 3" xfId="144" xr:uid="{90C6BCEF-1370-4957-B794-25787E4A9E3F}"/>
    <cellStyle name="Normal 3 2 3 3 10" xfId="17943" xr:uid="{BA9669E7-56E3-4BD8-87A2-D53374F97EA5}"/>
    <cellStyle name="Normal 3 2 3 3 11" xfId="23105" xr:uid="{431B478F-7326-4803-921A-C254BA11229A}"/>
    <cellStyle name="Normal 3 2 3 3 2" xfId="317" xr:uid="{1374D399-FB2D-4EAA-8199-EA52F4F1D0AE}"/>
    <cellStyle name="Normal 3 2 3 3 2 10" xfId="23335" xr:uid="{48F32D72-6599-4457-A9CF-5547D845107B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2 5" xfId="27809" xr:uid="{78D8C2B5-3948-4891-82F4-E9AA7E1BAF8C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2 7" xfId="25458" xr:uid="{05915748-780D-45E9-BEC9-02FB97953043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3 6" xfId="27484" xr:uid="{E264933C-3154-46BE-A6D2-E101BDD95567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4 6" xfId="25133" xr:uid="{DD6B76CF-BF13-4017-B2E4-D9F2E4F98512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2 5" xfId="27639" xr:uid="{D614A4AA-D963-4330-8F2D-DFD47183E155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3 7" xfId="25288" xr:uid="{54540DE8-0D38-4038-AC5A-633C0DAEA594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2 5" xfId="28038" xr:uid="{997BCC1E-FE63-4168-96AD-6D93C54D2093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4 7" xfId="25687" xr:uid="{166156F5-DBCA-419E-9021-3953FF9B163F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5 6" xfId="25845" xr:uid="{0EE9E9F2-817C-466C-92BC-A03EAE79D817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6 6" xfId="23494" xr:uid="{94C775B6-CE23-4C9C-AE82-25D8AB8CED64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2 5" xfId="26613" xr:uid="{1DF87F02-79F1-486E-8701-0911A74E4515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0 6" xfId="24262" xr:uid="{6FBB6AAF-4BFD-4DA9-BCBC-47D013F68953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2 5" xfId="26643" xr:uid="{CCF3C3FF-67EF-456A-B466-E3D5E5AB572B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1 6" xfId="24292" xr:uid="{B5FDA63E-DA50-471A-8534-F0BF3790EE88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2 5" xfId="26703" xr:uid="{BBBF5C72-253B-4FAB-8980-B4411DC3B7DE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2 6" xfId="24352" xr:uid="{FA3F56CE-717C-47D1-BCD5-644FCDD9FF60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2 5" xfId="26763" xr:uid="{C416B2CE-264D-4255-9F30-F3DBC9ECEDEE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3 6" xfId="24412" xr:uid="{8864343A-DE85-4411-984C-05244A91267A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2 5" xfId="26823" xr:uid="{6500C414-9219-49DE-9669-0F30313FB23A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4 6" xfId="24472" xr:uid="{BFC29E29-453D-4A94-B563-07845A3A2965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2 5" xfId="26883" xr:uid="{1EBDE0B9-80D5-41E9-ADF6-6D8EF3C2A36E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5 6" xfId="24532" xr:uid="{11D8E055-F458-4155-859E-7CCE36FFAC9C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2 5" xfId="26943" xr:uid="{5542F24F-7942-4D41-867A-2BC948B085B4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6 6" xfId="24592" xr:uid="{E64BA66A-F132-49EA-AD53-673988D1F72D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2 5" xfId="27003" xr:uid="{9DB673D9-AD67-4A34-BD96-E4BA508986CD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7 6" xfId="24652" xr:uid="{889603CF-FB30-438C-A397-3F33FB141070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2 5" xfId="27063" xr:uid="{3CC26FEF-17DD-431E-BF4A-3C94B5AE0F57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8 6" xfId="24712" xr:uid="{567B6617-3949-4427-83DF-BB2157A2F418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2 5" xfId="27123" xr:uid="{D12630C0-2C21-436D-9E86-D09D0BE6F8B1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39 6" xfId="24772" xr:uid="{E32E0AAC-C8E9-4FE3-8549-A5533B6B1676}"/>
    <cellStyle name="Normal 3 2 3 4" xfId="220" xr:uid="{709074E1-517E-44BF-848E-DBB20287A7A8}"/>
    <cellStyle name="Normal 3 2 3 4 10" xfId="17868" xr:uid="{93CF6925-490B-4207-9A7D-F99A2CA47D98}"/>
    <cellStyle name="Normal 3 2 3 4 11" xfId="23030" xr:uid="{F02869FD-B09C-43C3-B506-D36D13AB1218}"/>
    <cellStyle name="Normal 3 2 3 4 2" xfId="707" xr:uid="{2D32D201-CD94-413A-B49F-EB51940A993C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2 6" xfId="27715" xr:uid="{05E78AF3-957B-49D9-8F75-AF62472E9F9D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3 6" xfId="25364" xr:uid="{2B554A33-A3FF-40E8-A475-535AB86640A5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2 9" xfId="23260" xr:uid="{77AB323D-FA1A-4177-8A93-CEEE3AA465E4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2 5" xfId="27963" xr:uid="{9AC9C32E-E8D0-420B-98A3-E7B2EDA26D40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3 7" xfId="25612" xr:uid="{17655E59-ABA0-4931-ABBF-4DE564A7A436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4 6" xfId="25869" xr:uid="{2B5E02DA-EF0B-4172-B0CF-AB3AB91F77D4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5 6" xfId="23518" xr:uid="{FC4FD524-73F8-4E01-A0CB-EB2BDEAB423E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2 5" xfId="27183" xr:uid="{F9142E17-72F5-4FDA-AC16-7C97CFD45AEA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0 6" xfId="24832" xr:uid="{BEBD16F0-5D92-480C-96CF-3477088DA0F9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2 5" xfId="27243" xr:uid="{0B6AD818-028A-40AC-BFE2-F23E545B206A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1 6" xfId="24892" xr:uid="{05BFECC7-66C4-4ADD-8144-BD529157655C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2 5" xfId="27303" xr:uid="{9367E532-88EE-48F1-B01C-BDF552066827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2 6" xfId="24952" xr:uid="{D0A1BC66-0A6D-4579-9133-50E183B52A79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2 5" xfId="27379" xr:uid="{F8DE4342-697E-4628-A12D-FD662C4DE63D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3 6" xfId="25028" xr:uid="{8E93B205-BF9D-4DA9-A98C-4C40D6A5C197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2 5" xfId="27409" xr:uid="{0D4A81CD-1ED7-4D9B-AB93-C1CE91338D62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4 6" xfId="25058" xr:uid="{62AC5274-8215-4E4E-BE28-690C0451596C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2 5" xfId="27563" xr:uid="{FD3DE3AE-9879-4B3F-9CEC-81D6BC1DCF44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5 6" xfId="25212" xr:uid="{FB91C723-9ED5-4E99-967F-D56F8CEDA3EA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2 5" xfId="27887" xr:uid="{92F6D612-0972-4DC6-990E-1C099275B061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6 6" xfId="25536" xr:uid="{92905AC3-5EF9-4AB2-8F86-C488994FEB54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7 5" xfId="25791" xr:uid="{94D58328-C0C2-4EEC-AEE0-4CB3CB45862D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8 5" xfId="23440" xr:uid="{0EDBED15-3882-465B-87D2-EA19CA52ED69}"/>
    <cellStyle name="Normal 3 2 3 49" xfId="2245" xr:uid="{346D806F-8AD0-4252-A704-1684A34170D2}"/>
    <cellStyle name="Normal 3 2 3 5" xfId="631" xr:uid="{D439887C-DAEF-4850-9D20-EB64DD610F96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2 6" xfId="25893" xr:uid="{3E457A7B-11DA-47A0-ACDB-B13DABEB66B9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3 6" xfId="23542" xr:uid="{7949ECD5-B150-48AF-A65D-B62EBF6FAB62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 9" xfId="23184" xr:uid="{EB13E2DB-40E0-40BC-B910-06B7EBE6FEE7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53" xfId="22954" xr:uid="{CEC43AF6-7149-485A-81D5-5A7431935AC6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2 5" xfId="25917" xr:uid="{436A4846-BA2F-4F30-B75A-A4C292E6EACD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6 7" xfId="23566" xr:uid="{78CDAA85-6EE8-4573-93E2-3EECA767566A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2 5" xfId="25941" xr:uid="{7C87172C-ABA3-4C2D-A654-D5874B82EEA5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7 7" xfId="23590" xr:uid="{FA1A75C6-3914-4A91-AEAD-604A3636E512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2 5" xfId="25965" xr:uid="{7DFDB225-04A3-4582-82ED-6A63BC91CF11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8 7" xfId="23614" xr:uid="{398759A8-D3F6-4CE1-82BF-BFD252466DF7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2 5" xfId="25989" xr:uid="{A3921C03-39C8-4405-8F7E-4E788778843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 9 7" xfId="23638" xr:uid="{B92C45F6-86C1-4436-B36B-ED566D77BC1E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2 5" xfId="26511" xr:uid="{8F788B51-B840-4041-8629-B9773CCCF878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0 6" xfId="24160" xr:uid="{C664C0F8-AC71-4DAC-BE1D-519522B72F1E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2 5" xfId="26541" xr:uid="{B95B21E7-221B-4B2B-81C8-3AB9FC4B75C5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1 6" xfId="24190" xr:uid="{8018424E-6AF0-4DAF-B89A-779F68233CE5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2 5" xfId="26571" xr:uid="{B072E1E6-DD29-4508-9212-0586B7E1F60D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2 6" xfId="24220" xr:uid="{B18DD89D-EA87-40BF-BF8B-C9E211A8425A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2 5" xfId="26601" xr:uid="{9AA01E47-4175-4BDF-9BF7-BAEB12354D92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3 6" xfId="24250" xr:uid="{DA830170-EC30-41E5-A74E-1CF5F853F20C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2 5" xfId="26631" xr:uid="{50ABEAC7-0CEC-4AAC-9A9D-3709FBD94885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4 6" xfId="24280" xr:uid="{14C1ECA3-C4AE-46D4-8D95-47C95BA65269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2 5" xfId="26691" xr:uid="{B120708A-1897-4A76-9ACA-243F421E5013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5 6" xfId="24340" xr:uid="{19B79AF7-DFB8-4D29-8687-B230292B1A1E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2 5" xfId="26751" xr:uid="{028E3A21-7AEB-4EEE-BC9E-E4ACC23DA4B8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6 6" xfId="24400" xr:uid="{F417DD17-F9B0-48DB-978D-E7E307B837E3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2 5" xfId="26811" xr:uid="{EC31F8CF-174C-4AEA-9498-45749D26D9AF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7 6" xfId="24460" xr:uid="{10CA117B-78DF-4AB7-8BA4-93E53AF461B7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2 5" xfId="26871" xr:uid="{D5ECF9FD-99EA-4EFF-B5CD-4A4F214ABBAD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8 6" xfId="24520" xr:uid="{23F17662-5F22-4B94-B33F-4B860AEAE5B4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2 5" xfId="26931" xr:uid="{C8ADEBA8-3941-4EDA-AFFD-37E69CC70722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39 6" xfId="24580" xr:uid="{3FA5BC2F-7C2D-4D59-9C64-FA8F6484798F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2 5" xfId="26265" xr:uid="{29A137AF-8F50-45EA-8C44-D7E7F63061AA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0 7" xfId="23914" xr:uid="{967DA94B-E506-4630-B43F-B491217EB450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2 5" xfId="26295" xr:uid="{C53EE316-BBAB-46E0-AA21-4C10A46C5576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1 6" xfId="23944" xr:uid="{1F7D0722-C60D-49FA-A7AE-9451412C2A25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2 5" xfId="26325" xr:uid="{97BE5291-D9A7-4B56-8F40-3982D899CAAB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2 6" xfId="23974" xr:uid="{727313FD-0056-40BB-9524-A97901362148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2 5" xfId="26355" xr:uid="{C84D0387-3739-485E-94FE-5EFC803F3201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3 6" xfId="24004" xr:uid="{412E9E93-7B9C-4254-A760-F258E630479A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2 5" xfId="26385" xr:uid="{CCD77BA8-3E79-4535-8447-BBFCBCB2D8EA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4 6" xfId="24034" xr:uid="{603FD480-D54C-4D73-8920-FF8D7B320AFD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2 5" xfId="26415" xr:uid="{9F28D34B-2984-4062-9A9C-5FCDD3ABACB2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5 6" xfId="24064" xr:uid="{CE2FD9A3-F5B7-4A77-BE14-E7F9331ECC5E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2 5" xfId="26445" xr:uid="{990288B5-7DA3-4785-BE74-74CF872FC140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6 6" xfId="24094" xr:uid="{9163D999-0AE6-48DB-9B11-10E796B82D38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2 5" xfId="26475" xr:uid="{8B43E2E8-0275-4C1C-B586-21272BBF7E3E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7 6" xfId="24124" xr:uid="{61AE83B9-6164-4872-9939-A0E8132A15A8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2 5" xfId="26505" xr:uid="{5F4CE720-E893-4AA6-BF20-7C64513B0976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8 6" xfId="24154" xr:uid="{1F48F2D8-F4D7-4911-A427-B283C3CD84D1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2 5" xfId="26535" xr:uid="{832186D6-A912-4DE2-A9D6-3BDB17A30203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19 6" xfId="24184" xr:uid="{BF852EC7-083B-4CCA-AF2E-DE2377FFD489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2 5" xfId="27165" xr:uid="{4CAD167A-3CD7-4C85-90B2-44942C6DE9F0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0 6" xfId="24814" xr:uid="{11A8FB65-F8AE-4F03-830A-FCF291F69613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2 5" xfId="27225" xr:uid="{5016B69B-9B1E-4B81-8AFA-08588F9C9C06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1 6" xfId="24874" xr:uid="{257EA7E6-AA08-40C6-ABD8-8980A90C0316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2 5" xfId="27285" xr:uid="{30B11901-25B4-42CF-80FE-A4C85B8A55AC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2 6" xfId="24934" xr:uid="{30A86106-985D-40F3-87C2-42B78B70EDC9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2 5" xfId="27345" xr:uid="{D45DC9BE-03D3-4CE5-BB8A-0BE4F50FCC09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3 6" xfId="24994" xr:uid="{DD4B7405-EE35-43E7-B988-8B0043BDAD9C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2 5" xfId="27451" xr:uid="{8C972595-7D4A-4ABB-933A-0E2F10DDC0F4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4 6" xfId="25100" xr:uid="{D5D706D8-67D1-4132-A78D-CB88195B9ED5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2 5" xfId="27605" xr:uid="{04A6E9FF-2C5E-4539-BB8A-C9F28BBC2490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5 6" xfId="25254" xr:uid="{3883A926-F3DE-4A89-A86A-5B69B7BA8B91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2 5" xfId="27929" xr:uid="{72996CFE-2DD6-4505-AB95-6AE63A802DA2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6 6" xfId="25578" xr:uid="{7B0C3BEC-ABB3-4E98-B361-30B697CDAF0A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7 5" xfId="26025" xr:uid="{4A5CFF57-B347-455A-AABB-0E2F51640372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8 5" xfId="23674" xr:uid="{6BAE986B-C4BA-4ED6-BB31-0932FD788CC4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11" xfId="23147" xr:uid="{553C1F78-AADA-4689-BAA6-4C4ABB76BBF9}"/>
    <cellStyle name="Normal 3 2 4 2 2 2" xfId="360" xr:uid="{73A0FD5D-0F78-4D16-B973-3C676F85B1C0}"/>
    <cellStyle name="Normal 3 2 4 2 2 2 10" xfId="23377" xr:uid="{191846F3-099C-42C1-A675-DD7152EE2EEF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2 5" xfId="27851" xr:uid="{17F1244E-8993-4DD4-B1F0-68C472E15D1F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2 7" xfId="25500" xr:uid="{E2155E40-39E4-4F15-BE75-ECB0208B8F09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3 6" xfId="27526" xr:uid="{8070A173-9F5E-4CAF-B0D9-0204B5B27DE6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4 6" xfId="25175" xr:uid="{570B9C66-B079-42DC-AE07-0D565ED15B8D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2 5" xfId="27681" xr:uid="{B8CDAC29-9724-4918-AE50-71447731B218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3 7" xfId="25330" xr:uid="{605110A4-A536-4961-A985-ACF4A8F2A3FB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2 5" xfId="28080" xr:uid="{C85589CB-1801-46C7-B480-0000879B337B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4 7" xfId="25729" xr:uid="{82160310-28E9-4A8D-927B-D67C8C93B246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5 6" xfId="26685" xr:uid="{5E55F614-A936-47D2-89BB-DA41FC2E7D1E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6 6" xfId="24334" xr:uid="{69560C01-3A26-45B4-9C17-A31E528B541B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23" xfId="22996" xr:uid="{C32243BC-6D29-4D5D-96B4-F1ED25C53478}"/>
    <cellStyle name="Normal 3 2 4 2 3" xfId="262" xr:uid="{E70FEE4C-D648-4CFD-9DA4-0A8B9E8F6639}"/>
    <cellStyle name="Normal 3 2 4 2 3 10" xfId="17910" xr:uid="{A16FB757-8526-4561-887A-776BBA935DC7}"/>
    <cellStyle name="Normal 3 2 4 2 3 11" xfId="23072" xr:uid="{966C1072-4592-46FB-9A83-AF93EA6D4C40}"/>
    <cellStyle name="Normal 3 2 4 2 3 2" xfId="749" xr:uid="{1EC232F7-2F92-47E2-A1AC-7EDADFE6CFDF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2 6" xfId="27757" xr:uid="{844C834D-638B-49F2-9353-EB5A43BA8B6E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3 6" xfId="25406" xr:uid="{295EAD66-D7F9-4169-AA5E-6F49B8F86E5D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2 9" xfId="23302" xr:uid="{18BAE48C-66DC-477E-8BDD-9F62D04186BB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2 5" xfId="28005" xr:uid="{12B9446F-7E62-447A-B20A-0E276703DFAC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3 7" xfId="25654" xr:uid="{FC961762-84AF-4A36-B955-7117B3044C43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4 6" xfId="26745" xr:uid="{B9F4EA44-0701-4EBA-B2E4-255AFBB09552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5 6" xfId="24394" xr:uid="{DDC4BAB9-E9C9-4ED5-A389-4B5EFE8C3042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2 6" xfId="26805" xr:uid="{27C46CBE-A02C-4E36-B30F-4713CCD0F321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3 6" xfId="24454" xr:uid="{F394B0E4-28CA-4DAB-A513-700D782B8BC1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4 9" xfId="23226" xr:uid="{70F6DF3D-F258-43C9-81E5-C42FDD7DC9F8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2 5" xfId="26865" xr:uid="{6B29996A-1E84-475B-AC4A-8DFEB3951BEB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5 7" xfId="24514" xr:uid="{3FD07B3F-DDEF-48F1-A071-BDC939910606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2 5" xfId="26925" xr:uid="{29167832-2487-455F-8B30-C9FC6DD6E3EA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6 7" xfId="24574" xr:uid="{95E67FAF-A664-4158-A4F6-83996F5ECFFB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2 5" xfId="26985" xr:uid="{6A57D369-612A-4ECD-B2B9-E18EEB6BBC2B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7 7" xfId="24634" xr:uid="{6B724FBB-9927-4F0C-B254-DD7D54CF412D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2 5" xfId="27045" xr:uid="{A8928A4A-62F3-404F-8C18-144714ADB228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8 7" xfId="24694" xr:uid="{25BD2127-0090-4C2D-8534-900226BD4EDE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2 5" xfId="27105" xr:uid="{4996D407-19AC-4162-A89A-7AA04D39CABD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 9 6" xfId="24754" xr:uid="{E8CA26E3-5658-4CE4-9A41-36FDF4B6D72C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2 5" xfId="26565" xr:uid="{9C6300A3-F2F0-4AA3-BFA0-879901A9EBC7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0 6" xfId="24214" xr:uid="{7F9EE382-0B2F-4DAD-9988-7617269F6D4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2 5" xfId="26595" xr:uid="{FE7AB230-7C60-4D08-A193-C3897EBC24D2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1 6" xfId="24244" xr:uid="{F00F23E8-1298-40AB-ADDE-709BE0F7B543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2 5" xfId="26625" xr:uid="{1ADF9DBC-97D0-489F-B427-E5CA71F735A1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2 6" xfId="24274" xr:uid="{8508F66C-F7FE-43CE-AC8F-8E4FCCB563EE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2 5" xfId="26655" xr:uid="{9AE6391A-89A3-4A03-9786-7D91337593FB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3 6" xfId="24304" xr:uid="{942401A6-EE82-4880-A181-D8E85D2AA9DB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2 5" xfId="26715" xr:uid="{ED512295-C89A-4AAA-8A58-1E12C10FE772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4 6" xfId="24364" xr:uid="{8A573196-3BFE-40CF-A1C8-F1325D6CED70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2 5" xfId="26775" xr:uid="{B51DFC45-8AFB-4FFA-83ED-BFB8D56C8975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5 6" xfId="24424" xr:uid="{32397E4A-DF1F-4EE3-B336-515EB3C61824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2 5" xfId="26835" xr:uid="{9202191C-C4E7-4F92-9CEB-DA1750AB5F11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6 6" xfId="24484" xr:uid="{3AB8170B-62A9-437D-8CFA-BB3ED5008325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2 5" xfId="26895" xr:uid="{DBBCFFD5-C007-40D0-813F-B1073DE0754A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7 6" xfId="24544" xr:uid="{D2805B59-D21C-4A70-AAF0-0C3DFEBD39C2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2 5" xfId="26955" xr:uid="{2279B6F9-B1A7-4752-8D2A-D6577CEBC86D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8 6" xfId="24604" xr:uid="{A3E81193-F2AA-40F3-9404-F29026E8A241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2 5" xfId="27015" xr:uid="{AD7348D1-AE3A-4DCF-98F9-4412D11BB876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29 6" xfId="24664" xr:uid="{76E828F0-9730-4722-83C6-54785D521857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13" xfId="23003" xr:uid="{24D16A29-F78C-41EC-A894-8033A7FC1365}"/>
    <cellStyle name="Normal 3 2 4 3 2" xfId="193" xr:uid="{D939FDC4-AC95-477B-B0F6-0CAE4D525504}"/>
    <cellStyle name="Normal 3 2 4 3 2 10" xfId="17992" xr:uid="{5971DA8C-3D16-4274-9FF1-C23C18882686}"/>
    <cellStyle name="Normal 3 2 4 3 2 11" xfId="23154" xr:uid="{922CFAE1-E419-4E2E-B8C2-D7244D3361EC}"/>
    <cellStyle name="Normal 3 2 4 3 2 2" xfId="367" xr:uid="{06514F33-6C18-4484-BB19-EBB87A3EF5FE}"/>
    <cellStyle name="Normal 3 2 4 3 2 2 10" xfId="23384" xr:uid="{5E22BB1B-9FE6-4738-BEFD-FD1FB50E9783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2 5" xfId="27858" xr:uid="{22768212-A07D-4495-8A8B-1DCDD2FC92C9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2 7" xfId="25507" xr:uid="{A7E5D9AB-5370-479D-AD18-3E56576A5A0D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3 6" xfId="27533" xr:uid="{4A979510-53EA-471A-848D-8043E674119D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4 6" xfId="25182" xr:uid="{5FFD4685-D0A4-4511-A045-E2E435E32431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2 5" xfId="27688" xr:uid="{0F586B6F-DBE1-4F22-BCEE-B7A572B0CA0C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3 7" xfId="25337" xr:uid="{F369A735-E3DC-452B-A69D-4E4F3DF7A3F4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2 5" xfId="28087" xr:uid="{95D44D9D-10C7-4B61-953D-B1AC38CF75A2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4 7" xfId="25736" xr:uid="{F4E7B8AC-293F-43D1-98DF-0CC29C8CE7DD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5 6" xfId="27352" xr:uid="{AD2C2057-1928-494F-9B1E-9CA6E6E77936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6 6" xfId="25001" xr:uid="{ECA630E2-1615-45B1-9E0F-1154E60E50C9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11" xfId="23079" xr:uid="{A469EB43-715A-48D9-8BD0-FE815295694D}"/>
    <cellStyle name="Normal 3 2 4 3 3 2" xfId="756" xr:uid="{38EA20B1-0BDA-47A3-914F-B74C96D9ADB5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2 6" xfId="27783" xr:uid="{295E4C7C-49A2-4A17-A269-9FF013B2CA4C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3 6" xfId="25432" xr:uid="{F34DE608-0EAE-4024-B9C7-C8EC8FD125EA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2 9" xfId="23309" xr:uid="{DA6F7A84-5594-485F-B475-100E0D666082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2 5" xfId="28012" xr:uid="{98123F39-F287-4479-A26E-E4DA7590E875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3 7" xfId="25661" xr:uid="{40FB7BCD-5F45-43F5-9586-3B4FA6AF2D11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4 6" xfId="27458" xr:uid="{78C2DE33-E858-4B93-BBA0-B477A395D600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5 6" xfId="25107" xr:uid="{8C2B09B6-FC64-4055-B6DB-EEA682D256EC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10" xfId="23233" xr:uid="{FA0AE5AE-AF4A-47BD-AEA4-2504E93EFFEF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2 6" xfId="27764" xr:uid="{8E1D3E53-336A-46C5-9FDC-1B2724494A13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3 6" xfId="25413" xr:uid="{D05CF4E9-4502-418A-860F-EEAC27D5DE8F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2 5" xfId="27612" xr:uid="{6C3CADA1-3117-47A7-9235-7DB8E09E2A39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5 7" xfId="25261" xr:uid="{97C6577F-24C7-4CEE-9B94-3602B98F019C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2 5" xfId="27936" xr:uid="{F2A519A5-76DB-466C-87EE-60319B4CD5B7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6 7" xfId="25585" xr:uid="{0FA1C79B-524D-4E4A-B011-CB9A161A8E4F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7 6" xfId="26055" xr:uid="{5C8E67F6-8BC5-41C7-A048-A0342C74303E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8 6" xfId="23704" xr:uid="{569923B7-21E5-4B15-8D11-9ED576748FD7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2 5" xfId="27075" xr:uid="{F7A2D733-FF5C-4683-A6F2-2798B92558DE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0 6" xfId="24724" xr:uid="{DC16F9E3-957A-438C-B00B-667E64F635DE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2 5" xfId="27135" xr:uid="{CE314099-4D17-4EAC-A879-540695DA94E8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1 6" xfId="24784" xr:uid="{5AE2EE6E-71AE-47CF-AD88-E972212218F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2 5" xfId="27195" xr:uid="{1F4B1EB2-66DA-4DD2-9287-70356D8D19A5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2 6" xfId="24844" xr:uid="{AC8E4AE7-BE69-4C9B-B5D2-C00D4E06F36F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2 5" xfId="27255" xr:uid="{6202B073-82A4-4FC6-B802-E4FD4E398549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3 6" xfId="24904" xr:uid="{8E929472-24C3-4BEB-B994-A2A345EF7150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2 5" xfId="27315" xr:uid="{091A0F43-BFAD-4179-B26F-C63A5DA30A42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4 6" xfId="24964" xr:uid="{420FBA0A-DF50-4CFA-861C-708FF407E78F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2 5" xfId="25797" xr:uid="{3D636AC5-A3ED-4681-8BDB-8880D4E40A3A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5 6" xfId="23446" xr:uid="{A32E3314-CC86-4FCE-B227-E3CA49484455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2 5" xfId="27391" xr:uid="{F48EA34D-898A-42ED-B4E0-A0557AB2C400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6 6" xfId="25040" xr:uid="{D8A7F132-0583-497B-BF16-5EDCFCA9188D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2 5" xfId="27421" xr:uid="{F1D4372F-7F80-436C-B3DF-1E9D1D9018EE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7 6" xfId="25070" xr:uid="{452EF8CD-9D4D-4BE2-B1CE-C6A16AAA2BBB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2 5" xfId="27575" xr:uid="{2D6CD3A6-68C1-4C63-AC63-5DE0E705B1DA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8 6" xfId="25224" xr:uid="{40B8AEC1-5A3C-4DEF-B567-A0B203879AEF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2 5" xfId="27899" xr:uid="{A8A50ACA-05D9-4C22-B5D6-FD99E50DE48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39 6" xfId="25548" xr:uid="{03EAA233-9A38-4B7D-8BD3-39492D6F76E2}"/>
    <cellStyle name="Normal 3 2 4 4" xfId="156" xr:uid="{F6820FAE-9C7D-40D8-9B4C-4D68FB75730F}"/>
    <cellStyle name="Normal 3 2 4 4 10" xfId="17955" xr:uid="{95A27C47-0DC4-485C-B14E-960A45B2785E}"/>
    <cellStyle name="Normal 3 2 4 4 11" xfId="23117" xr:uid="{B682DB04-CA15-4257-8143-0E0D18CD3746}"/>
    <cellStyle name="Normal 3 2 4 4 2" xfId="330" xr:uid="{0BE2AC13-4BA8-4DCA-990C-D27595166032}"/>
    <cellStyle name="Normal 3 2 4 4 2 10" xfId="23347" xr:uid="{4FFC000A-76A0-4904-9074-9A44C00B0C69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2 5" xfId="27821" xr:uid="{4231F1F2-0B41-45B9-8051-37985FAD1A28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2 7" xfId="25470" xr:uid="{798C6640-B5BA-4B58-9BEF-58E96CE172F4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3 6" xfId="27496" xr:uid="{5B41E80B-698E-4831-AB75-9CD3D65FB37A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4 6" xfId="25145" xr:uid="{603F2FD8-F644-4668-A4D8-1A6D3380B4C9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2 5" xfId="27651" xr:uid="{89B7D52F-BFF2-41D6-8DC3-9E56CC7855FE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3 7" xfId="25300" xr:uid="{085C3264-31E0-4C18-B133-D59CBD247FC4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2 5" xfId="28050" xr:uid="{DCB7F8E7-EF89-4045-8707-2D5337D85F78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4 7" xfId="25699" xr:uid="{79BABA87-B532-463B-A3DE-0C9B572F07AA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5 6" xfId="26085" xr:uid="{FF5907B4-17E3-4681-A2A9-F167F95CAF63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6 6" xfId="23734" xr:uid="{54EAAB55-6F6B-4C47-8103-C334B475F2CB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0 5" xfId="25755" xr:uid="{E4695427-8A9A-4089-B672-C82F335313FB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1 5" xfId="23404" xr:uid="{E7EB1445-4AB2-4D6C-BB1B-AB7BD346C64F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46" xfId="22966" xr:uid="{B10FB0B0-E08D-455C-8CDE-3A801D771AFF}"/>
    <cellStyle name="Normal 3 2 4 5" xfId="232" xr:uid="{2251CD7C-2F82-4915-9486-42445EE97651}"/>
    <cellStyle name="Normal 3 2 4 5 10" xfId="17880" xr:uid="{B7F74808-DE10-4583-B8EA-8327E6DC6B4B}"/>
    <cellStyle name="Normal 3 2 4 5 11" xfId="23042" xr:uid="{0E914548-D706-4011-B3F8-E6C017A0C679}"/>
    <cellStyle name="Normal 3 2 4 5 2" xfId="719" xr:uid="{2EE1D4FE-6890-4847-9E5A-61955BF5A58F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2 6" xfId="27727" xr:uid="{51117B98-9BDD-4D9A-BBD9-CCC0D32668C0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3 6" xfId="25376" xr:uid="{CDEBFB9D-D6EF-4F28-B108-7BC5A662D5A3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2 9" xfId="23272" xr:uid="{61274136-3DC6-4703-AB1C-DFC1A4FBE3E3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2 5" xfId="27975" xr:uid="{8171691D-2787-4AAD-978F-DE52355673E7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3 7" xfId="25624" xr:uid="{23312EBB-10C9-453D-9D98-01B39367D659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4 6" xfId="26115" xr:uid="{E3CAA71E-038B-4C53-B4A1-9C0A4E4ABBB7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5 6" xfId="23764" xr:uid="{98CB94E6-E23C-49B3-84B3-0629B3E4992E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2 6" xfId="26145" xr:uid="{7EE98E78-BB36-401E-9EFB-E95E12E98A85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3 6" xfId="23794" xr:uid="{1FBB3222-FCF0-429F-8F3F-4AC00C877275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6 9" xfId="23196" xr:uid="{2B96ADD3-3D97-4516-A2F6-5E84F949375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2 5" xfId="26175" xr:uid="{B163A82E-5378-4655-B9C3-9E57C82C3F08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7 7" xfId="23824" xr:uid="{BCF58E51-7583-4B17-9172-E10A49DD64B4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2 5" xfId="26205" xr:uid="{C58FB3FA-FA7C-490D-8407-5912CEDB133D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8 7" xfId="23854" xr:uid="{DB8CA7DE-6D80-42BD-AD2E-028095F26229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2 5" xfId="26235" xr:uid="{3EE094D7-829E-4868-9DF4-D66ED5DB7D40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 9 7" xfId="23884" xr:uid="{912CD24F-052C-4C75-B37A-FC033463C800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2 5" xfId="26991" xr:uid="{45D73A16-5BC1-41D0-B778-1D25C7146FE1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0 6" xfId="24640" xr:uid="{9C244A56-3B99-47AC-AB8A-DCF1E2B18BD6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2 5" xfId="27051" xr:uid="{6C1C3B49-545F-45C7-A0E7-AE4B49553629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1 6" xfId="24700" xr:uid="{D3017F94-1053-4D39-B043-1948653D9CA8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2 5" xfId="27111" xr:uid="{ACEA98B3-E86B-47D8-B7D4-315FD91D85AB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2 6" xfId="24760" xr:uid="{9495B6FB-848F-4CBA-AD7E-415EF4CF9349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2 5" xfId="27171" xr:uid="{A5317290-73BD-41E2-8704-C0A4E2815C5C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3 6" xfId="24820" xr:uid="{F8B1058C-44DD-454E-8CD3-73A0ED29E115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2 5" xfId="27231" xr:uid="{09E862E1-BF15-43F6-91B6-9E4460FBF591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4 6" xfId="24880" xr:uid="{BCD2C7DC-E62C-43B0-B2C8-41991D0AD30C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2 5" xfId="27291" xr:uid="{7E423B46-9935-4FEE-BC39-EF12C22C6FC8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5 6" xfId="24940" xr:uid="{46D554CB-8BFD-456B-A790-E241B0F8DB7F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2 5" xfId="25779" xr:uid="{DCF92354-D889-49E2-87B1-CEDACD6ECE58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6 6" xfId="23428" xr:uid="{125B162A-4697-4E48-BACE-04B7A0585FE4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2 5" xfId="27367" xr:uid="{542997B3-1156-41B0-A317-2B63F4F3499A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7 6" xfId="25016" xr:uid="{28829307-179A-4523-A86F-BBB32A4D9565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2 5" xfId="27397" xr:uid="{D49E525F-E093-4CA6-BFCA-FE997B7B5961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8 6" xfId="25046" xr:uid="{248F0674-C417-4BDE-99CB-9C1CF81BCFCB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2 5" xfId="27551" xr:uid="{B4C1BBCE-AD84-4D20-84A2-E8D3FFC144B5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49 6" xfId="25200" xr:uid="{6B2219CC-A74F-4B65-9311-DA1A38A47942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2 5" xfId="27141" xr:uid="{D8587559-4B06-4656-B1F6-C492BDEF60CC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0 6" xfId="24790" xr:uid="{13FB9F85-6004-48D9-B26B-9CA0A128B240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2 5" xfId="27201" xr:uid="{48461264-3375-4F3E-8247-78CADC6F4821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1 6" xfId="24850" xr:uid="{344F084B-9407-466A-8084-EFB9A53D76F2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2 5" xfId="27261" xr:uid="{A843A7CE-1423-44BD-94BD-1B576494CD42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2 6" xfId="24910" xr:uid="{FB31B496-1F0F-4338-8BE3-6FDA79CF5429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2 5" xfId="27321" xr:uid="{FD96380C-0CA0-47A3-B191-DFD63438AFA4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3 6" xfId="24970" xr:uid="{FBDA5C00-2FA3-460B-A066-BE7A1A9243AB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2 5" xfId="27427" xr:uid="{E20D543A-48BB-4D34-8822-BA22040D57C7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4 6" xfId="25076" xr:uid="{C0EC8F9A-3229-47EC-8334-5BE0494A9928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2 5" xfId="27581" xr:uid="{0CEB33C3-9ADC-42FD-A616-E316EFFF015A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5 6" xfId="25230" xr:uid="{4C186AA1-966F-4E15-8B62-1A7997BCFA0C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2 5" xfId="27905" xr:uid="{F4A3FD7F-0291-4A0A-B92B-EB2CD4EFC103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6 6" xfId="25554" xr:uid="{94019013-D7C6-4E8B-A4FF-E8956C90872A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7 5" xfId="25809" xr:uid="{9C39F350-E66F-43EC-B00F-809AF7B6241B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8 5" xfId="23458" xr:uid="{BAD450B1-E6B0-43CB-9EED-D0EF9E9632A9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11" xfId="23123" xr:uid="{C6A1E624-745C-4863-8868-072E9B53EF29}"/>
    <cellStyle name="Normal 3 2 5 2 2" xfId="336" xr:uid="{06FA6504-A207-455E-930C-962BE183500D}"/>
    <cellStyle name="Normal 3 2 5 2 2 10" xfId="23353" xr:uid="{B3769522-DA53-4934-A575-1AC5F3DB21E9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2 5" xfId="27827" xr:uid="{AEC0E516-5A27-4359-B14C-752649B53B49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2 7" xfId="25476" xr:uid="{35F11005-F397-4DFE-8AD3-F2E350B719BB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3 6" xfId="27502" xr:uid="{47588EFB-B0AD-4F5B-ADA1-020C14ADBCCA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4 6" xfId="25151" xr:uid="{B710F2DC-55EB-46B1-8DF4-673E2578BA89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2 5" xfId="27657" xr:uid="{A08D3C81-F6FA-41B5-BBDB-93F278F4CA91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3 7" xfId="25306" xr:uid="{51E49D44-DE0A-4A75-9276-82102C8B7405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2 5" xfId="28056" xr:uid="{DC1FAEB1-7ED6-4B42-9B9A-9B96CF6BB397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4 7" xfId="25705" xr:uid="{B8D8356B-D234-455F-AD57-1A233C6A1B3C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5 6" xfId="26661" xr:uid="{25D863C3-8A4A-488C-9B3D-491FE0268116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6 6" xfId="24310" xr:uid="{F2467EA4-43D1-429C-8618-6F3E07F57F32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23" xfId="22972" xr:uid="{93002CBA-495F-4941-86A4-009717F01CF9}"/>
    <cellStyle name="Normal 3 2 5 3" xfId="238" xr:uid="{BB7C9A8C-5693-479A-B069-E6CEA98EEC78}"/>
    <cellStyle name="Normal 3 2 5 3 10" xfId="17886" xr:uid="{038D058A-3469-4BDF-A2C7-1414B7EA67EF}"/>
    <cellStyle name="Normal 3 2 5 3 11" xfId="23048" xr:uid="{FB10013B-663F-407D-A418-EF21243896F6}"/>
    <cellStyle name="Normal 3 2 5 3 2" xfId="725" xr:uid="{E23F01E0-F611-4BE9-BF04-8F49F3B4AFC2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2 6" xfId="27733" xr:uid="{DE156AE2-3653-41DA-9FBC-C4EC69909FC5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3 6" xfId="25382" xr:uid="{B350D288-2D9C-4593-910F-4D377C6DF8A9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2 9" xfId="23278" xr:uid="{250AE0DB-2A85-4EAF-8AEF-0B97253DD7F1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2 5" xfId="27981" xr:uid="{93F4895D-1F01-46D4-BA9B-4F75E23E5D66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3 7" xfId="25630" xr:uid="{D5C023A9-7634-44EC-9392-31241477B95F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4 6" xfId="26721" xr:uid="{78E68D60-4846-4009-8D97-5330519FAFBC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5 6" xfId="24370" xr:uid="{A7BF578C-3B18-4C92-BB0F-79DF18185F56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2 6" xfId="26781" xr:uid="{64A50038-0167-4965-893A-6FDD61C4C2E9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3 6" xfId="24430" xr:uid="{B2EE5A52-11D5-4B41-B95B-F73CB4652C3D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4 9" xfId="23202" xr:uid="{718AC38C-6FB6-41B2-92C5-544777239F23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2 5" xfId="26841" xr:uid="{1653D2BE-27DA-4884-ABEA-4AEAE4EED165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5 7" xfId="24490" xr:uid="{717DC2A3-6A84-4A1A-A95B-2D20B770D88B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2 5" xfId="26901" xr:uid="{E3B73881-FBA6-45D3-A6E3-8E773F93CA2B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6 7" xfId="24550" xr:uid="{1695E859-690D-44DB-867C-A865F5360E46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2 5" xfId="26961" xr:uid="{71483893-EF26-4BF0-9628-90FF87D99BC9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7 7" xfId="24610" xr:uid="{A5E4F35D-29BA-480D-ADD9-6B06A3850531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2 5" xfId="27021" xr:uid="{922F663A-A553-4422-A215-5C4B5399CFFD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8 7" xfId="24670" xr:uid="{4B922EF2-5A38-4210-BCC1-00825FB4D55C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2 5" xfId="27081" xr:uid="{2F11A23F-62B5-43C4-B507-0BA86B5E3D71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 9 6" xfId="24730" xr:uid="{BA8470ED-36BE-4307-B276-DAC541A6D657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2 5" xfId="27875" xr:uid="{DDA7EA33-F4C4-400E-956E-43D8D5621987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0 6" xfId="25524" xr:uid="{D1B48D1B-7ED8-47EF-8F5E-9D50E5BEB259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1 5" xfId="25754" xr:uid="{A6E1408D-8041-426B-916C-58357E9E4BFD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2 5" xfId="23403" xr:uid="{742DCDAB-6697-4025-BD70-60CBF437E2A4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57" xfId="22942" xr:uid="{CA5F3E22-B7ED-4D2C-BF4F-02AB960D8DBF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13" xfId="23002" xr:uid="{0371D5DB-A7E8-42E4-B411-71DB769ECB67}"/>
    <cellStyle name="Normal 3 2 6 2" xfId="192" xr:uid="{02C21DBE-CCE2-4FE8-9CA9-1E1C37E1B51F}"/>
    <cellStyle name="Normal 3 2 6 2 10" xfId="17991" xr:uid="{4A2DEFE7-3663-473F-8D7E-6BFDD09E752D}"/>
    <cellStyle name="Normal 3 2 6 2 11" xfId="23153" xr:uid="{5E5EC698-A7A4-40BC-BE0B-D04ED8A74CDA}"/>
    <cellStyle name="Normal 3 2 6 2 2" xfId="366" xr:uid="{ABFF77EB-6A0F-476F-83E3-564857970A6E}"/>
    <cellStyle name="Normal 3 2 6 2 2 10" xfId="23383" xr:uid="{1B53F7B4-F28A-417B-BF7B-EFCF02DA9239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2 5" xfId="27857" xr:uid="{39B5042A-126E-4E08-80C9-21C41BFA3AB0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2 7" xfId="25506" xr:uid="{F6DDB809-3F34-45D2-A496-D6AFFCD047E3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3 6" xfId="27532" xr:uid="{4B0DF2F8-62FD-462B-A0A2-ECCA254426DF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4 6" xfId="25181" xr:uid="{C8B00C77-9095-471F-8A0D-E4417511781D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2 5" xfId="27687" xr:uid="{6BFAEB56-845E-4520-A2C0-521F93783BF0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3 7" xfId="25336" xr:uid="{EFA1D777-AA88-4779-96FF-D8F0A4460CB0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2 5" xfId="28086" xr:uid="{8624CED2-C412-46AE-9B70-67CE7C345A3D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4 7" xfId="25735" xr:uid="{D56F61C7-E869-4BF0-95DB-36B351A576FB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5 6" xfId="27351" xr:uid="{DDF22F65-1B75-4439-A464-06487E12C17B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6 6" xfId="25000" xr:uid="{5BAFF049-0EC3-4F1E-9765-EFA96A1A4081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11" xfId="23078" xr:uid="{E03E6F47-B3C8-4B69-BA71-3B88C218300F}"/>
    <cellStyle name="Normal 3 2 6 3 2" xfId="755" xr:uid="{B037D539-6990-4541-B9AF-5EFE0759A429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2 6" xfId="27782" xr:uid="{207573EA-A326-4D0E-8DE7-BCD8F401DEAC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3 6" xfId="25431" xr:uid="{35AAB834-D3E1-4EB8-AF2F-234283F3388E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2 9" xfId="23308" xr:uid="{C89081B3-E82F-49E2-83FF-D5A1342696A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2 5" xfId="28011" xr:uid="{00E6644D-ADD6-4A31-BA7D-E85B2311AA59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3 7" xfId="25660" xr:uid="{52C6683A-EA1B-4F02-8E04-C5182CAF1019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4 6" xfId="27457" xr:uid="{4D8BAAFF-951F-41B1-AFE3-61D4CDFEB108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5 6" xfId="25106" xr:uid="{F29B476D-CFCD-41DC-A665-C042319E806D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10" xfId="23232" xr:uid="{807317A1-F89B-4214-BE47-C8A2C2726C47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2 6" xfId="27763" xr:uid="{1525C744-01E1-4977-B194-C0E6C3E427A0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3 6" xfId="25412" xr:uid="{3CC9BEAD-6F23-4C9F-828B-0E9CB6ACBE6B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2 5" xfId="27611" xr:uid="{CC9E46B7-49B3-4F2F-8458-F03AE65BDAE0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5 7" xfId="25260" xr:uid="{24BF8520-D3EE-4D64-AB37-38F032FD6D22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2 5" xfId="27935" xr:uid="{A44B1963-DE4F-433C-B494-0EDE4B12455A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6 7" xfId="25584" xr:uid="{43CCBD2C-6ACE-447B-834A-8F99A3ACBABC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7 6" xfId="25833" xr:uid="{AC0BC08F-44A6-4E33-8D9E-92B0915ED4DC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8 6" xfId="23482" xr:uid="{F2648B85-0968-4029-B255-7B902542F77B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11" xfId="23097" xr:uid="{AE7682E9-E51E-4068-9A93-5BAFEA796773}"/>
    <cellStyle name="Normal 3 2 7 2" xfId="307" xr:uid="{01E4D485-DF90-40FC-831A-A1A07F26494C}"/>
    <cellStyle name="Normal 3 2 7 2 10" xfId="23327" xr:uid="{4C934DDB-182D-42EE-B2D1-F4FD72B1600A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2 5" xfId="27801" xr:uid="{828D92C7-F006-4D72-BE03-AB7BE9BF6099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2 7" xfId="25450" xr:uid="{BA970E60-5CD2-4C0F-9BE1-2CD4B62DCE1F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3 6" xfId="27476" xr:uid="{79955C09-3249-451A-BF08-FE17E38AE204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4 6" xfId="25125" xr:uid="{4E48F5AE-5215-4411-BA9F-ED4E98FE4BDD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2 5" xfId="27627" xr:uid="{3ABBE768-F5D6-4600-8D57-CA2F42B536E4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3 7" xfId="25276" xr:uid="{186C3BCB-1421-4311-89A9-1C4CD06D7E88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2 5" xfId="28030" xr:uid="{1E1A82FE-FDCA-4A16-BF9C-375B134D41C7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4 7" xfId="25679" xr:uid="{193E1752-89A3-48DB-BD69-D82E5BFAF1DB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5 6" xfId="25857" xr:uid="{211D0EAA-F785-4433-B6F2-E270D29F2084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6 6" xfId="23506" xr:uid="{1CC867D2-61FF-455B-ADB6-101224843D04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11" xfId="23018" xr:uid="{44599F44-1316-4E27-8CB7-61CCD0BF7E43}"/>
    <cellStyle name="Normal 3 2 8 2" xfId="695" xr:uid="{552A2368-B5E3-4638-BE34-3AA2D5AFF0CD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2 6" xfId="27703" xr:uid="{BD9915C3-A020-4B3F-9261-95440C108143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3 6" xfId="25352" xr:uid="{1DA182E8-BC90-414E-B31D-A812DEAD251A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2 9" xfId="23248" xr:uid="{B8180249-46A2-4F65-BF7C-4F3967988A54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2 5" xfId="27951" xr:uid="{C468D443-3CAA-459E-B16F-F9E0F04FDFB3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3 7" xfId="25600" xr:uid="{C0DEEBA1-53DC-4EC8-8C66-ED876F1DF8E2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4 6" xfId="25881" xr:uid="{E3C07EF9-6E36-47FA-890A-4C6BF8E5389C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5 6" xfId="23530" xr:uid="{1CC2C203-0A93-45BE-B952-C1030BB904E2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2 6" xfId="25905" xr:uid="{64D8D1EE-B92B-4B3C-A8F3-4D6AA49F4BDA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3 6" xfId="23554" xr:uid="{64194347-7DF2-46AF-9ED9-1D77FB248048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 9 9" xfId="23172" xr:uid="{6618E0F1-579F-47EB-B004-6A293EB9D52D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2 5" xfId="26148" xr:uid="{8EA2AD2D-1DF9-45BE-A4D0-F7164D76766D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0 6" xfId="23797" xr:uid="{C464155A-A67C-403F-B041-0E03897321D9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2 5" xfId="26178" xr:uid="{BED04FAD-2429-4893-9615-87119F2E773E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1 6" xfId="23827" xr:uid="{BDD048F3-2AC5-4EFD-8B59-7FEACBB2FCF5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2 5" xfId="26208" xr:uid="{6ECD3AE4-AC8C-4CE2-B5FB-9D69F9794047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2 6" xfId="23857" xr:uid="{1DB5370A-0267-45E1-B9B0-108000E85961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2 5" xfId="26238" xr:uid="{2FEF05AC-90A7-4065-80B9-0480174ADB8F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3 6" xfId="23887" xr:uid="{0EAA2BBC-1824-4286-A805-289B54A3A7F7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2 5" xfId="26268" xr:uid="{FCC6DEC3-8B25-4B1F-81C8-5F2F4E919E4B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4 6" xfId="23917" xr:uid="{B7913699-61A0-4D67-8AD1-935FF6FC26FE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2 5" xfId="26298" xr:uid="{3819EB2E-1900-43F8-8916-DE55A37EDA6A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5 6" xfId="23947" xr:uid="{66DE7DF7-8F44-4483-BFFB-ACC38D76FC5E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2 5" xfId="26328" xr:uid="{61E03CDA-47B4-4936-A167-F3DBBC833B2F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6 6" xfId="23977" xr:uid="{1F5A01FB-9E5E-4CF5-BE90-1DF9ACA553C8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2 5" xfId="26358" xr:uid="{8180DA24-4943-49E0-9549-1D1554209F98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7 6" xfId="24007" xr:uid="{A656DCC3-F712-42CA-AA63-C7C3710AED20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2 5" xfId="26418" xr:uid="{DCF7A533-5D98-4F12-BDF1-A897A4B52C07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8 6" xfId="24067" xr:uid="{F3584540-7A9F-4BDF-946F-AA8E3660B381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2 5" xfId="26448" xr:uid="{5A943754-DE32-43D3-BDF0-5CA951D867C7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29 6" xfId="24097" xr:uid="{3F1E8FC6-4D83-4A70-80BD-493C89B5895E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2 5" xfId="25982" xr:uid="{46698743-BC25-41B6-8616-9F9E4B65EEF0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0 7" xfId="23631" xr:uid="{EE3851A2-2DA9-47EA-B8C9-51D406585525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2 5" xfId="26006" xr:uid="{0D982331-9DC2-4768-9632-2389F4F1EFE2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1 7" xfId="23655" xr:uid="{8EEF0E54-3255-4E1D-BD5A-00763E3B16B2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2 5" xfId="26036" xr:uid="{7F1C1E87-A5B0-436D-AD99-EBA8B32C3076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2 6" xfId="23685" xr:uid="{9F9E44BF-04F2-47E3-A5C5-BD23F204F694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2 5" xfId="26066" xr:uid="{0A43F217-5948-4095-87FC-24439057FCDC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3 6" xfId="23715" xr:uid="{C5534CA2-DA2A-483C-91FC-CC9F91E7B3B2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2 5" xfId="26096" xr:uid="{33228132-6279-4118-90AB-CEB1CCC3037E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4 6" xfId="23745" xr:uid="{5D34F480-A25F-4B0E-8141-A317D942B49F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2 5" xfId="26126" xr:uid="{C01F242D-69BE-4A91-A609-B8E1832D45B3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5 6" xfId="23775" xr:uid="{ED2509AF-D7D7-4E47-A3DB-B070607F1BCC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2 5" xfId="26156" xr:uid="{9B631C44-73C0-4D44-BACC-2BDAD0201D83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6 6" xfId="23805" xr:uid="{85A707DC-2706-4D76-9FB5-27A722289647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2 5" xfId="26186" xr:uid="{AD90F387-9F4A-4401-A76C-400E8F731B61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7 6" xfId="23835" xr:uid="{73F1818B-1C11-4279-9C5F-FADD953F5F86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2 5" xfId="26216" xr:uid="{89AB0BEF-2FEC-489B-AC52-BF2888BEE77E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8 6" xfId="23865" xr:uid="{1F61513B-5344-4C22-B284-67F560FFBB4F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2 5" xfId="26246" xr:uid="{5DBEB88C-672E-45C2-94CE-9FFF2E9F846B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19 6" xfId="23895" xr:uid="{4D6ED755-4104-4BF5-AD03-A72461940A16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2 5" xfId="26018" xr:uid="{2D88F9C8-3E82-484C-9D0F-F9132E22F64E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0 6" xfId="23667" xr:uid="{D4522852-9DDF-4A45-BD80-76CBBC2726FE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2 5" xfId="26048" xr:uid="{9A05966E-435F-4CD5-B992-FA05B87F8066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1 6" xfId="23697" xr:uid="{DF341E17-B998-4E4C-8DE2-7C96FFEE908F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2 5" xfId="26078" xr:uid="{D039AA2F-81B7-4412-AD89-0733ECD7F5C9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2 6" xfId="23727" xr:uid="{B3916AFC-5B3F-4170-9270-56D7F81B253D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2 5" xfId="26108" xr:uid="{8F39C5E8-A435-440B-894F-AA0D1031407F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3 6" xfId="23757" xr:uid="{29CC2629-EDDB-4BD0-8976-8FD6FC649EC2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2 5" xfId="26138" xr:uid="{F2FE9D35-A042-4A6F-B767-ADB7865895E0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4 6" xfId="23787" xr:uid="{202FDC6A-DC0D-4847-8C0E-685E6AE3F6B6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2 5" xfId="26168" xr:uid="{F713FF8E-E694-4976-8496-DD1EFAE0F11F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5 6" xfId="23817" xr:uid="{C1175D6D-E909-44CE-9464-C8990643A7CF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2 5" xfId="26198" xr:uid="{9B4270EF-5265-4BB3-AB90-92EBCE4B07AD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6 6" xfId="23847" xr:uid="{C66D23FE-8BEF-4251-9226-57F24A685388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2 5" xfId="26228" xr:uid="{9A702C23-9CF1-455A-8F0F-BC64925AAD16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7 6" xfId="23877" xr:uid="{005CD245-CE65-46EA-923F-B501FA8F1A2F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2 5" xfId="26258" xr:uid="{EE3247CA-D241-4DFE-9504-9B4E533EA51B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8 6" xfId="23907" xr:uid="{047B1B16-D30F-4AA7-AEBF-A53ACD8E85BD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2 5" xfId="26288" xr:uid="{541BEFFB-BD70-4919-95B8-95E8F036BC0A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19 6" xfId="23937" xr:uid="{138FEA4B-6AC4-4948-AD22-09C02B8314D4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2 5" xfId="27158" xr:uid="{8BB26FFD-1241-4662-82B2-A30A20539AF6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0 6" xfId="24807" xr:uid="{CFB242C0-07D1-4E7D-983F-ABE7BE7FE71A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2 5" xfId="27218" xr:uid="{16644F60-4FC3-4CE6-9A3C-9C66CE007D66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1 6" xfId="24867" xr:uid="{2B383C00-BE67-413C-A59E-1ABEB8279E38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2 5" xfId="27278" xr:uid="{1CEC2CD1-ECEF-4778-A91B-6708337F7F8A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2 6" xfId="24927" xr:uid="{F5B3E161-610E-414E-9F11-8C70CFA196C1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2 5" xfId="27338" xr:uid="{C7159FFE-044B-47B3-8256-1D288DF21F7A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3 6" xfId="24987" xr:uid="{99287EAA-E052-454A-A703-C0658B9AE612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2 5" xfId="27444" xr:uid="{94AE9709-71C6-40C6-BB22-29F2AD6D1A15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4 6" xfId="25093" xr:uid="{BE38587A-F499-42D5-B802-12D631A0C97E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2 5" xfId="27598" xr:uid="{789E5B00-0AD5-47B8-9E47-9C81E0A61D5D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5 6" xfId="25247" xr:uid="{3F6AB234-15A8-4486-AE0D-E7A8F3902739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2 5" xfId="27922" xr:uid="{ECF4FC85-5A0A-4ED8-A724-69F8CB70B5CF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6 6" xfId="25571" xr:uid="{FDF5E3E4-4715-41C5-B407-55857C80EE62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7 5" xfId="25826" xr:uid="{D6C79099-33BA-4214-BB2D-CE124CC45F5A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8 5" xfId="23475" xr:uid="{9215FA29-D422-4299-9A22-5A0238E74273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11" xfId="23140" xr:uid="{ED5B4239-AFB3-4E10-998B-697BEAF9C30E}"/>
    <cellStyle name="Normal 3 3 2 2 2 2" xfId="353" xr:uid="{19DB7792-43E3-4805-8F07-CABA72A9D8A9}"/>
    <cellStyle name="Normal 3 3 2 2 2 2 10" xfId="23370" xr:uid="{51FEF921-1E76-468C-933F-68451366CE16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2 5" xfId="27844" xr:uid="{129C5BEF-8435-4B37-8892-13C0C2F17EE5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2 7" xfId="25493" xr:uid="{B46FD78A-F6D2-452F-93C2-F690BE9B73C3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3 6" xfId="27519" xr:uid="{4CE6DCB3-8E6A-4B16-8FAC-0AAD9392A89D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4 6" xfId="25168" xr:uid="{135B3AE6-3B6C-4C38-8EB5-6CE4EE6F1704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2 5" xfId="27674" xr:uid="{7D386D6F-46E9-4B9D-9F64-3C122929AC90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3 7" xfId="25323" xr:uid="{A13F5ADC-EE36-4653-BAFA-B3BDFD58B849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2 5" xfId="28073" xr:uid="{8464C830-9E19-4484-9134-36947A9E2F22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4 7" xfId="25722" xr:uid="{E07C75F4-60E6-41F0-B655-1B71DF996248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5 6" xfId="26678" xr:uid="{2B90D8FF-F925-4D6D-ABA8-D7F9C028A713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6 6" xfId="24327" xr:uid="{5F314740-3AFF-4F3A-BED4-D656073742F6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23" xfId="22989" xr:uid="{EF4A634F-3B40-41EC-AEB3-ED0D1FECA719}"/>
    <cellStyle name="Normal 3 3 2 2 3" xfId="255" xr:uid="{5C8E8EA4-124A-48A8-9145-84161010ECF0}"/>
    <cellStyle name="Normal 3 3 2 2 3 10" xfId="17903" xr:uid="{03DD177E-4B13-4E35-8BB0-B312A4D0182F}"/>
    <cellStyle name="Normal 3 3 2 2 3 11" xfId="23065" xr:uid="{7B98EA89-A81D-4AE1-9675-C48083766A78}"/>
    <cellStyle name="Normal 3 3 2 2 3 2" xfId="742" xr:uid="{C9AE9F01-578A-4C53-B23A-D788E3DF9373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2 6" xfId="27750" xr:uid="{7A3FDC91-1299-4D97-BD8B-C10E7AF5FEB9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3 6" xfId="25399" xr:uid="{3901330B-5535-42BA-9AC3-C9C24A619B56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2 9" xfId="23295" xr:uid="{1B1F9F65-0283-46B4-B3F9-D945F90CA9E0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2 5" xfId="27998" xr:uid="{E1DBCBBE-D9CF-41DD-91F6-3F9AE3BF3237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3 7" xfId="25647" xr:uid="{DE6A9BB9-79FA-4E9E-8A9A-79CA7BB042EA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4 6" xfId="26738" xr:uid="{29DA8E39-4575-4109-912E-14B64D66B983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5 6" xfId="24387" xr:uid="{9FEEF126-25DA-4D8F-BA01-F835A21BA44D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2 6" xfId="26798" xr:uid="{C335F4B2-9475-4337-9987-D45467825118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3 6" xfId="24447" xr:uid="{B2E332A8-CB31-49AB-93ED-3EC71DD439FD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4 9" xfId="23219" xr:uid="{3A6E3D79-353E-4BA7-B91E-C756EBF069C3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2 5" xfId="26858" xr:uid="{33EE02A6-7970-4248-95E0-966EE53FDAB7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5 7" xfId="24507" xr:uid="{E61344DF-1213-471F-94D6-FB0C912C966C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2 5" xfId="26918" xr:uid="{36517E7E-BD8A-49CA-887E-C386D2AB71F0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6 7" xfId="24567" xr:uid="{5A6B864E-B705-41A1-B5F9-8B9585D9F3E0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2 5" xfId="26978" xr:uid="{FD32445C-CE37-42CD-A324-1E2E415442CD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7 7" xfId="24627" xr:uid="{F3E410BE-A993-48C5-9EEA-64A6093B3775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2 5" xfId="27038" xr:uid="{65E4322A-085E-4B31-8413-0CA8AE6A1A75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8 7" xfId="24687" xr:uid="{48D58E5B-5624-456D-B994-741E0F512BDF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2 5" xfId="27098" xr:uid="{4BD0F3CC-BA6C-4824-BF5E-0691A78341ED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 9 6" xfId="24747" xr:uid="{3264F5DB-A09C-4A88-BA6F-B0BB849E0335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2 5" xfId="26318" xr:uid="{C0C72A85-3EAA-4744-BDFD-7406E41427DF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0 6" xfId="23967" xr:uid="{D98FEAB0-C86F-4267-8EEA-329FAE865BCA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2 5" xfId="26348" xr:uid="{A5E4FED2-7724-4031-8AE1-A6FA00B6AC65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1 6" xfId="23997" xr:uid="{15C668E8-7997-4035-B1B1-BFE14904FE56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2 5" xfId="26378" xr:uid="{D365BA4C-E278-4C1E-BA00-E9D1179198EE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2 6" xfId="24027" xr:uid="{34AECAE5-4B83-40CC-84F6-79F8529970A6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2 5" xfId="26408" xr:uid="{681B67FF-2755-4B74-8011-F3C28494E239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3 6" xfId="24057" xr:uid="{7ADBDEC1-697D-4ED4-A9E2-D0DC3A8B679F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2 5" xfId="26438" xr:uid="{B1F2584C-375D-4E22-8965-7756351D7637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4 6" xfId="24087" xr:uid="{83615420-9E16-45A2-AAA0-37B58163CEBB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2 5" xfId="26468" xr:uid="{8099B7FF-7753-4B4E-8020-D100E46BF39F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5 6" xfId="24117" xr:uid="{365D9273-75CE-4460-80CB-5178115AC48B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2 5" xfId="26498" xr:uid="{97CEA85C-455D-43EE-B699-7660B718823E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6 6" xfId="24147" xr:uid="{B46ED486-49CE-46FE-9381-FA27C7990B4A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2 5" xfId="26528" xr:uid="{0C42231C-6DA7-4E7F-96C8-9A26D543C175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7 6" xfId="24177" xr:uid="{4D4D81C6-4FC1-42DD-A80A-E15CFFEACDFF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2 5" xfId="26558" xr:uid="{FFBBC252-855D-4711-9B81-218BCAF7F99F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8 6" xfId="24207" xr:uid="{8BA092C5-C54F-4BC7-B91B-442B2656F26E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2 5" xfId="26588" xr:uid="{BE498888-5D6F-4489-AFD8-E8B6801A82B0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29 6" xfId="24237" xr:uid="{BEDBA78B-8888-47E9-98A1-1765BAE69BBF}"/>
    <cellStyle name="Normal 3 3 2 3" xfId="149" xr:uid="{F23EE001-D427-45D2-BAF8-03BE06274BD4}"/>
    <cellStyle name="Normal 3 3 2 3 10" xfId="17948" xr:uid="{EE3BDFBF-CD00-4028-B4C5-76A8E3B0A336}"/>
    <cellStyle name="Normal 3 3 2 3 11" xfId="23110" xr:uid="{5E8FC343-B459-472D-B609-F1C41EFD8A2E}"/>
    <cellStyle name="Normal 3 3 2 3 2" xfId="322" xr:uid="{04AAAC2F-2D83-4531-B859-B62C5DDCBD0C}"/>
    <cellStyle name="Normal 3 3 2 3 2 10" xfId="23340" xr:uid="{49B0BAC2-FF8C-4447-836B-71F11579B4DF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2 5" xfId="27814" xr:uid="{83BB3DD0-EFA2-45EF-B5C0-ED28DEC02B36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2 7" xfId="25463" xr:uid="{880F7E1A-4ECA-4F25-9807-D8909F54D40B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3 6" xfId="27489" xr:uid="{9DB1961B-E15D-4BDB-BF71-28768DA9BAF7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4 6" xfId="25138" xr:uid="{7BF2B2BC-0FF0-41B8-9F83-1A2BF5456600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2 5" xfId="27644" xr:uid="{F0C2EB70-F476-4F7F-997F-7B75457D307E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3 7" xfId="25293" xr:uid="{DD6C5532-0293-45D6-8E66-194CEC7155F8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2 5" xfId="28043" xr:uid="{70BFDCFA-9A99-4C72-8521-F869867DDD1B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4 7" xfId="25692" xr:uid="{1C47E66F-10B6-409E-A9F9-AD1553748D08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5 6" xfId="25850" xr:uid="{FDD9DFC7-B3DB-457D-AAEA-4B227AB885FF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6 6" xfId="23499" xr:uid="{2E74A419-0B1A-4FFE-940A-F7841E17AAA9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2 5" xfId="26618" xr:uid="{B923F987-7E5C-4EBE-A520-21A774B8E5B2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0 6" xfId="24267" xr:uid="{457B9552-785D-4106-86B8-BB63581DD45F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2 5" xfId="26648" xr:uid="{1969E84C-556E-4DA6-AB88-909201661447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1 6" xfId="24297" xr:uid="{F0725CA7-7882-444D-9057-29260B9D7C6F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2 5" xfId="26708" xr:uid="{D76EF260-31C5-4E01-B9DC-06DAB3009872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2 6" xfId="24357" xr:uid="{6E8726A7-C3C5-48EA-AD1F-9998440266AD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2 5" xfId="26768" xr:uid="{53B339F9-C8EC-4016-912B-D0B0A7BF7AFF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3 6" xfId="24417" xr:uid="{32CBBE75-8384-4A16-B717-BFC9817BCEAE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2 5" xfId="26828" xr:uid="{D741F438-D531-45DC-8AC5-6CC100BEBE1E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4 6" xfId="24477" xr:uid="{5FE69D4C-275A-43E2-A19B-1FAA76C8F70B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2 5" xfId="26888" xr:uid="{490D9A11-208B-4DB6-AD8B-7128EB87975E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5 6" xfId="24537" xr:uid="{C04E8408-4335-4875-9EDE-D49751D0164C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2 5" xfId="26948" xr:uid="{057628DF-57D8-4032-B624-AFA61745F8A4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6 6" xfId="24597" xr:uid="{76D01AEF-B1D0-498A-B664-A478A28A9715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2 5" xfId="27008" xr:uid="{6851688A-5D92-4EF9-B8C7-E0DDC8EBE172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7 6" xfId="24657" xr:uid="{44C7F283-4263-40DB-8230-81EC7FA7EB20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2 5" xfId="27068" xr:uid="{7A6E9F51-A8CE-4E98-9C9B-9CCF6A422AB5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8 6" xfId="24717" xr:uid="{AD3EF6A9-B806-4CBC-BBCA-2A2FBED7FD74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2 5" xfId="27128" xr:uid="{F5AA19A4-D629-4953-8172-3E4D1E89DCA1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39 6" xfId="24777" xr:uid="{AF8C4B5F-2611-409B-8128-9D067C444C63}"/>
    <cellStyle name="Normal 3 3 2 4" xfId="225" xr:uid="{FD003EB6-5FF4-4CC2-8DA0-A874A6AC4D86}"/>
    <cellStyle name="Normal 3 3 2 4 10" xfId="17873" xr:uid="{71290F8A-5E9D-43E1-AF72-10DC2E0F4B68}"/>
    <cellStyle name="Normal 3 3 2 4 11" xfId="23035" xr:uid="{F994C9C0-77FF-45E3-B189-96942A3972F3}"/>
    <cellStyle name="Normal 3 3 2 4 2" xfId="712" xr:uid="{C1E0C3DC-05A5-448A-9771-794D467FACD7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2 6" xfId="27720" xr:uid="{F79C9DA7-7F21-4B89-86BB-177FF9C1CB91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3 6" xfId="25369" xr:uid="{FBF567D2-B86E-4B0E-8132-C0E08959A82A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2 9" xfId="23265" xr:uid="{BAFA4458-F9BD-450D-9728-4F0BF0FC268B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2 5" xfId="27968" xr:uid="{4BFB59FF-EB59-4AE4-BD0E-D23FE9E7E6F9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3 7" xfId="25617" xr:uid="{A3AFA5FB-EB60-4F31-B5DC-20F602646687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4 6" xfId="25874" xr:uid="{A92C5C57-45E3-486F-87BF-6B267AB3A364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5 6" xfId="23523" xr:uid="{7F45C1EB-D6FB-4885-B273-607A75F6DCA6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2 5" xfId="27188" xr:uid="{4F2643A6-04D3-4678-A9D4-A717A8CB49B5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0 6" xfId="24837" xr:uid="{5A511352-247A-4F65-A662-4378C82C5892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2 5" xfId="27248" xr:uid="{6A5C2245-760E-484C-9FFF-0EACE8FF080E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1 6" xfId="24897" xr:uid="{EF787FA9-8CEF-46FC-A1D0-18E07C1EEC63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2 5" xfId="27308" xr:uid="{39E56A45-C3B6-4946-B12A-F32774D42014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2 6" xfId="24957" xr:uid="{CCF59CC9-1831-46C3-883C-9FEE2B3A64FE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2 5" xfId="27384" xr:uid="{44C0ECB3-1613-445B-8E9E-030960AB89B0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3 6" xfId="25033" xr:uid="{25A0DC90-130A-4C9D-B57D-E326A6B2A9F9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2 5" xfId="27414" xr:uid="{C7705C50-FCED-4557-859F-6E41966AF131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4 6" xfId="25063" xr:uid="{FAB3D5F1-BCAF-442C-93EB-B0D1FFCD616F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2 5" xfId="27568" xr:uid="{EDA8D71D-974D-4919-90D9-E460AD6903D2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5 6" xfId="25217" xr:uid="{E415E773-A88A-4656-9367-1D1B040EB8E6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2 5" xfId="27892" xr:uid="{C0EAD152-76EA-4D1D-91B0-508286A56E56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6 6" xfId="25541" xr:uid="{11EE210F-4212-4A2C-B77E-16D597D20517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7 5" xfId="25802" xr:uid="{6F26A92C-2683-43FA-88C2-145E8A24DED1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8 5" xfId="23451" xr:uid="{449ADD78-0AAF-4BAD-A6E2-1667AF682D7F}"/>
    <cellStyle name="Normal 3 3 2 49" xfId="2250" xr:uid="{83C4FE9E-A842-43C6-B9ED-0C956896B3DD}"/>
    <cellStyle name="Normal 3 3 2 5" xfId="636" xr:uid="{AE151C42-04D7-462C-B1B8-9CE09EAB4DF5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2 6" xfId="25898" xr:uid="{848BBED6-5F28-411B-B722-E07982D76FAE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3 6" xfId="23547" xr:uid="{32EA60CC-1B39-469E-89C1-86F2698D4681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 9" xfId="23189" xr:uid="{EFE80FEF-F92E-43CE-BFF2-081EED07C289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53" xfId="22959" xr:uid="{426CCE63-400B-4396-9DCD-BA8282349FBD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2 5" xfId="25922" xr:uid="{7E89B42D-461E-4380-BBD3-17FD435B623F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6 7" xfId="23571" xr:uid="{BA13D801-7F18-4D27-9887-ED21496D11FA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2 5" xfId="25946" xr:uid="{ED85F4A0-0444-4C02-9E48-E800D934FB28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7 7" xfId="23595" xr:uid="{E6AFF80D-48B2-4424-BC8B-64C6BDF28109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2 5" xfId="25970" xr:uid="{1AED3556-C9FB-4F2C-80B3-7ABBE8DBD41A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8 7" xfId="23619" xr:uid="{B5BEDCEB-2368-4036-918D-D0B152EEF0BD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2 5" xfId="25994" xr:uid="{AD0E42FA-FDA6-49E9-AA24-EBCAAFA4C697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 9 7" xfId="23643" xr:uid="{18770716-1A21-412F-8D66-B3B6353F4300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2 5" xfId="26276" xr:uid="{D66E9EA1-F1FD-46EB-BF3B-B0CCD472B8EC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0 6" xfId="23925" xr:uid="{40B4DE33-0A22-4DE4-BC57-E71614A1C144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2 5" xfId="26306" xr:uid="{B20ED73E-0666-41A3-A79C-08631DE0172F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1 6" xfId="23955" xr:uid="{1A5B410D-F4BB-41BF-8138-60DCED9CD4D5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2 5" xfId="26336" xr:uid="{603C7A3F-EED1-46AF-B274-33AA65B30A1C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2 6" xfId="23985" xr:uid="{ECC8945E-0302-42EA-A4A5-779CF11F5B8D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2 5" xfId="26366" xr:uid="{D3D0D70E-19BA-482B-BB4E-1A68C7188D1E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3 6" xfId="24015" xr:uid="{2B1910BD-AC18-4ADB-9434-165AE1918A96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2 5" xfId="26401" xr:uid="{9EFD43ED-4A9E-4F7C-A79A-B0E262C24750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4 6" xfId="24050" xr:uid="{D31A683E-23A0-4BD1-A5D4-C46466E52E83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2 5" xfId="26426" xr:uid="{9D8459B3-5AD3-4B06-B4E6-AED3D5749862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5 6" xfId="24075" xr:uid="{D7ADD204-EA50-4881-9F53-E84A7A3DC39B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2 5" xfId="26456" xr:uid="{546D6E70-3D50-4E48-8C6B-4747A6E999FD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6 6" xfId="24105" xr:uid="{FCBA7352-6744-47EF-952F-8E6B3C1B8760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2 5" xfId="26486" xr:uid="{E00822C9-B7D9-4CC8-B838-2D61338E5B98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7 6" xfId="24135" xr:uid="{230E7311-00FF-4A9A-A7ED-22A83AF370EC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2 5" xfId="26516" xr:uid="{6BE33BAF-DF65-4505-B60A-ACB3B8DF7FEF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8 6" xfId="24165" xr:uid="{B0E8B4EA-90A4-4E85-B275-9FDCA549476F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2 5" xfId="26546" xr:uid="{6017E74F-571E-47A0-9E0F-86B8CC0B70FC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29 6" xfId="24195" xr:uid="{DF3C7A1E-1578-4FBB-9391-1E1D404358FE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2 5" xfId="27146" xr:uid="{BACB4F32-00C9-4C1A-A036-FFC5E3D09B88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0 6" xfId="24795" xr:uid="{7E25D735-94C2-4310-A73F-0CD29A9DC5D0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2 5" xfId="27206" xr:uid="{87E1C0D0-FF1D-46DD-B07F-013048323CEF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1 6" xfId="24855" xr:uid="{B1602634-6FE2-4C8D-9926-02C49965467A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2 5" xfId="27266" xr:uid="{7DCCDF9D-7DA0-4B6C-A93B-4BC8C23C1205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2 6" xfId="24915" xr:uid="{C4918301-652E-4E0D-86E5-C3E20C325CA2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2 5" xfId="27326" xr:uid="{92269967-D719-47F8-A100-AC9CAB9AFB1E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3 6" xfId="24975" xr:uid="{88C68775-8447-4A37-A94E-BCA020416A71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2 5" xfId="27432" xr:uid="{3C404392-0C73-4A2B-98D8-6F89A5CD0B17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4 6" xfId="25081" xr:uid="{C6EDC00D-4C83-4A08-A366-13F4988D3D0C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2 5" xfId="27586" xr:uid="{521CEC59-0E92-4B19-83D8-66D2855AB023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5 6" xfId="25235" xr:uid="{A1E66958-274D-4CB1-973F-FF256402FA35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2 5" xfId="27910" xr:uid="{D2CA263D-E4B8-4417-AD17-C51586E440A0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6 6" xfId="25559" xr:uid="{9F0DFB0F-6CA6-4712-8E43-2115C20989EF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7 5" xfId="25814" xr:uid="{848CE14D-63FF-4F5F-B7D2-1ED4915AF0B8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8 5" xfId="23463" xr:uid="{EB4043EE-DD0F-4541-8D4D-65965CABABDB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11" xfId="23128" xr:uid="{1420099B-BDD8-41EA-BCD4-31093803C60E}"/>
    <cellStyle name="Normal 3 3 3 2 2" xfId="341" xr:uid="{B27ABFD9-9B30-478F-9E71-AD088228ABF5}"/>
    <cellStyle name="Normal 3 3 3 2 2 10" xfId="23358" xr:uid="{E11CEE6E-E9B8-43F0-892F-6F94669E5402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2 5" xfId="27832" xr:uid="{A152C44B-87C9-439E-9B22-3A09F22F288E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2 7" xfId="25481" xr:uid="{6DCE2DFE-8997-47D6-8B8C-5A80457EF333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3 6" xfId="27507" xr:uid="{A1F5EB7A-1B87-417A-B6C1-F1EE7A7CCE9F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4 6" xfId="25156" xr:uid="{DDAEE7AD-08EA-4E56-9DE0-912868FE2366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2 5" xfId="27662" xr:uid="{1AB1FB60-9742-4935-B556-ACA2DA8B3AA0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3 7" xfId="25311" xr:uid="{5E82C866-C02D-448A-AAB0-C58EF20AE081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2 5" xfId="28061" xr:uid="{0F86BCA0-D393-47DF-8F5B-BE5BB8A40BD6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4 7" xfId="25710" xr:uid="{3F99A672-2606-4E76-B47D-6052C8D213EA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5 6" xfId="26666" xr:uid="{13B70182-1EA0-414D-B417-E38314BDB65F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6 6" xfId="24315" xr:uid="{E078DF19-234E-4D27-965F-D9ADF31E5432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23" xfId="22977" xr:uid="{9BF95524-8FB1-494D-BE4B-E6E8479FEBB6}"/>
    <cellStyle name="Normal 3 3 3 3" xfId="243" xr:uid="{A9268223-B3CB-454A-B3E1-0D288CE3CC3E}"/>
    <cellStyle name="Normal 3 3 3 3 10" xfId="17891" xr:uid="{48827F01-3C76-4DDB-8278-8AF85A02BE75}"/>
    <cellStyle name="Normal 3 3 3 3 11" xfId="23053" xr:uid="{2A1833B0-F442-454D-ADCC-AF2C54537A90}"/>
    <cellStyle name="Normal 3 3 3 3 2" xfId="730" xr:uid="{4AD43A8B-B666-4966-A6F5-5BC27FCE3D1F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2 6" xfId="27738" xr:uid="{F0F236EF-B745-41E7-B4AE-9253E3D878E6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3 6" xfId="25387" xr:uid="{89C3E45B-758B-4319-8B26-CA1A8C521D3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2 9" xfId="23283" xr:uid="{AB33B0EE-6D39-4C2E-88CC-1C43F6F23114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2 5" xfId="27986" xr:uid="{377C1A51-9418-469F-924C-5757E0F9C9A5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3 7" xfId="25635" xr:uid="{F2874057-3D54-4CE0-8ECB-5ECAF8BADE79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4 6" xfId="26726" xr:uid="{95AE388F-6D9B-460E-B023-546776C53753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5 6" xfId="24375" xr:uid="{C48ED518-C2ED-4D41-A8B8-DC9A7E83F7EF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2 6" xfId="26786" xr:uid="{8BA4F93A-EE8A-4FC7-8049-7811BD47133F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3 6" xfId="24435" xr:uid="{AB7D2608-4E1D-46DE-89F0-168C3A348173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4 9" xfId="23207" xr:uid="{7DF424E6-F83D-45D5-9B39-C05957FEEB3C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2 5" xfId="26846" xr:uid="{12597D21-7440-4632-95D3-DC71CC079D74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5 7" xfId="24495" xr:uid="{6D3AEF8C-555B-49DF-A00A-7E01F2D5A86B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2 5" xfId="26906" xr:uid="{78BFDD45-840D-480E-B239-7A5E52006D3C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6 7" xfId="24555" xr:uid="{25C73F6B-19F6-4367-9F8A-43C4E126158C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2 5" xfId="26966" xr:uid="{B081BE24-53E0-4B14-88E8-03AAAACD5577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7 7" xfId="24615" xr:uid="{9AD5FE3C-4BF8-4364-87AA-C5CB919F9754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2 5" xfId="27026" xr:uid="{67CD199D-66DD-4C01-A7A6-72082797AE36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8 7" xfId="24675" xr:uid="{80C7FB37-FC0E-4223-98C3-DB612D357D23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2 5" xfId="27086" xr:uid="{00CF0F38-DEEB-47EA-88D9-C7196B47ACA8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 9 6" xfId="24735" xr:uid="{F2EB8701-8AD4-4CDC-9906-D1E28A160997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2 5" xfId="26576" xr:uid="{20BFFCD5-43BB-4421-BE5D-A26458808FC3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0 6" xfId="24225" xr:uid="{D95AE7FA-970F-419C-A765-C999B8A34B01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2 5" xfId="26606" xr:uid="{9664A317-48F6-46EE-B7DA-6C9D5CEC60F7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1 6" xfId="24255" xr:uid="{D0C3EEF2-2015-4EF4-BFF0-06B873131856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2 5" xfId="26636" xr:uid="{9F18A7C2-3A37-4161-B337-3B7DF9051BF5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2 6" xfId="24285" xr:uid="{C11D5CAB-6389-42DE-AD57-B41D52FF0228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2 5" xfId="26696" xr:uid="{40056A22-2E0B-4413-82A6-0CC4E8D5E5F8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3 6" xfId="24345" xr:uid="{42D6CCDF-3C3E-4A35-ABBC-472A622F6F02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2 5" xfId="26756" xr:uid="{8119A0FC-6FB0-4FA2-B896-BD4841DC5715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4 6" xfId="24405" xr:uid="{5510F499-E11C-442A-8A85-4F9D226917AC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2 5" xfId="26816" xr:uid="{B0BBD4F6-253E-4CAB-A4D5-09AAB87E0DD3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5 6" xfId="24465" xr:uid="{34248F52-AEF9-4781-9EF2-6C8387BF1D81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2 5" xfId="26876" xr:uid="{2AF6412E-2A7A-4C14-9E58-31DDB41B88E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6 6" xfId="24525" xr:uid="{685D111C-E906-426F-9FCF-12FCE30D0872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2 5" xfId="26936" xr:uid="{3B9D65ED-2E0E-43A3-88FF-77811C328D02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7 6" xfId="24585" xr:uid="{4EFA3123-8006-4553-8C56-E88186EF5E7C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2 5" xfId="26996" xr:uid="{FA9CA79D-25EC-4734-9357-C02912DF8DBA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8 6" xfId="24645" xr:uid="{949D6A7E-2496-4658-B32F-4D74F11C6227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2 5" xfId="27056" xr:uid="{26BF41F0-B2B9-41A6-B15D-00B3C1AD6F69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39 6" xfId="24705" xr:uid="{A13B33CB-23BE-4AA5-B6A8-CFB229E7550B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13" xfId="23009" xr:uid="{732CB9FD-1993-48EE-B416-1DA363176CA1}"/>
    <cellStyle name="Normal 3 3 4 2" xfId="199" xr:uid="{E9747E12-7B01-449D-93BA-764A92705153}"/>
    <cellStyle name="Normal 3 3 4 2 10" xfId="17997" xr:uid="{A9156FED-1A68-4E3D-8780-FAA20BD81DE5}"/>
    <cellStyle name="Normal 3 3 4 2 11" xfId="23159" xr:uid="{D0C7F930-0B73-49B1-93F3-9996413FB482}"/>
    <cellStyle name="Normal 3 3 4 2 2" xfId="373" xr:uid="{4D12A966-A952-4779-82A2-3EEC811B2A26}"/>
    <cellStyle name="Normal 3 3 4 2 2 10" xfId="23389" xr:uid="{5AB9041D-D6D4-4CB0-9692-79E6275F6B36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2 5" xfId="27863" xr:uid="{E7895272-767E-4FDA-8AC1-DCAD990AAB40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2 7" xfId="25512" xr:uid="{0DAFD658-78BF-4C2C-B775-1D4FF4215D17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3 6" xfId="27538" xr:uid="{53F2E1EA-8415-4385-98CD-4E26DFEA036D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4 6" xfId="25187" xr:uid="{D35703B2-AB99-40DC-929E-81DEE2EA874B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2 5" xfId="27694" xr:uid="{93BCA8EC-71FE-40D5-8D15-55D18DB0B26F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3 7" xfId="25343" xr:uid="{C8BA9D2C-EC85-4318-9F53-1E59563951E6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2 5" xfId="28092" xr:uid="{59D62FA4-3EE2-446E-9000-4C51E6674D17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4 7" xfId="25741" xr:uid="{8DBA76C0-F645-441F-BD2E-95560F1F99EE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5 6" xfId="27358" xr:uid="{5676AF1F-5CCE-4DE5-9737-E7814633406F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6 6" xfId="25007" xr:uid="{D7B50CB6-00F7-4BDB-AA5A-F169C278194B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11" xfId="23085" xr:uid="{C797B7B6-2FFE-47BF-82B9-276A7DE5FFA8}"/>
    <cellStyle name="Normal 3 3 4 3 2" xfId="762" xr:uid="{F3AED017-F6A0-428E-934F-35F02CCD545E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2 6" xfId="27789" xr:uid="{0C1A497E-1AB5-4029-AF56-3BA8E3D2014D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3 6" xfId="25438" xr:uid="{81FBA432-BF90-4270-BD40-3A4DB7EEA902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2 9" xfId="23315" xr:uid="{0A49C204-B955-469B-A8DA-C4DCD3806C31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2 5" xfId="28018" xr:uid="{69906D39-BF13-49CE-9B84-0628690E67A4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3 7" xfId="25667" xr:uid="{340AB0E4-AC12-43DF-8FE9-1CF365353B3F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4 6" xfId="27464" xr:uid="{3B279D39-6CF3-45BA-9712-00154BD4C402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5 6" xfId="25113" xr:uid="{45C5DDF3-41CC-48AD-A0EF-9C707FEFA676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10" xfId="23239" xr:uid="{F657228A-882F-4B15-BD39-79556E042E39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2 6" xfId="27770" xr:uid="{CC75F6CD-FA15-4CDC-9A50-182A248DE999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3 6" xfId="25419" xr:uid="{4680E688-8A22-42F7-95A3-821D38646859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2 5" xfId="27618" xr:uid="{52344657-90B3-4CDB-93A4-31DE6AE7406E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5 7" xfId="25267" xr:uid="{78E7A3B9-AEB7-4D6B-9987-757334C7ECF1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2 5" xfId="27942" xr:uid="{BCE3AD94-610E-4AB3-A2EF-07AD3C4203B2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6 7" xfId="25591" xr:uid="{FDE79F5C-D609-48F9-8E4B-D72BFBC3E74E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7 6" xfId="25838" xr:uid="{85147A85-15EC-417F-AC85-F913ADC7C20E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8 6" xfId="23487" xr:uid="{29235A47-D12B-4E0C-98A5-41CDF4961C69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2 5" xfId="27116" xr:uid="{537DE994-2679-4401-BBB0-CF30FF1DDE74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0 6" xfId="24765" xr:uid="{B79A84AD-8203-453C-91C8-DDF4E230517A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2 5" xfId="27176" xr:uid="{3B9B4C7B-FC3E-4BF8-99FF-B7CD6082E990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1 6" xfId="24825" xr:uid="{8BE69D0E-A009-46D2-9F67-24EEA823FBA1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2 5" xfId="27236" xr:uid="{76D86E57-1510-4D1B-B00B-3CAEA8D03F54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2 6" xfId="24885" xr:uid="{83AE5F85-C243-44E6-98C1-02FDECD738E0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2 5" xfId="27296" xr:uid="{587171FE-BDB2-42C5-932B-5982589B21D4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3 6" xfId="24945" xr:uid="{1E9C80A1-4064-43EF-8E89-6F10728C9E59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2 5" xfId="25776" xr:uid="{4A89670A-A32B-4954-9501-E8881BCA1A9C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4 6" xfId="23425" xr:uid="{784F0E9A-DF1E-49BF-A097-2A27E52EA69E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2 5" xfId="27372" xr:uid="{F4113487-361C-42D1-936D-8D1AAEE2A4C1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5 6" xfId="25021" xr:uid="{9CEC5BD6-B6A1-413A-B6CC-B27F6E1CBB17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2 5" xfId="27402" xr:uid="{45C2E24C-A1C6-426A-A851-7B48D8BF6EAE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6 6" xfId="25051" xr:uid="{45F49796-E77F-4E3B-9FCA-13F4E74A9C13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2 5" xfId="27556" xr:uid="{534AE8DB-D45E-4385-B5F2-5E50BCF31388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7 6" xfId="25205" xr:uid="{397EDFD8-1850-4FDE-BA2D-43AF49A6E150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2 5" xfId="27880" xr:uid="{30A23EB9-D66C-48B8-A0D0-5731A1E96824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8 6" xfId="25529" xr:uid="{1653111D-22C3-4908-AFDE-E5CDA09B206C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49 5" xfId="25761" xr:uid="{281CABBE-B8BC-4113-BA29-063F106DE49C}"/>
    <cellStyle name="Normal 3 3 5" xfId="137" xr:uid="{7AE2280E-DA78-4371-BFC6-2206FBDD2BE4}"/>
    <cellStyle name="Normal 3 3 5 10" xfId="17932" xr:uid="{7B25AFE9-4049-4D07-950D-19485E943D2A}"/>
    <cellStyle name="Normal 3 3 5 11" xfId="23094" xr:uid="{50119B2C-1030-498B-9E63-0E04B71E2D55}"/>
    <cellStyle name="Normal 3 3 5 2" xfId="304" xr:uid="{D2ED09EB-0466-4ED1-BEFF-9892637825B7}"/>
    <cellStyle name="Normal 3 3 5 2 10" xfId="23324" xr:uid="{D809CE53-E54D-4EF9-AA5B-03419C96E751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2 5" xfId="27798" xr:uid="{6B307C6E-A4FD-4529-A286-97AF46AE2F26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2 7" xfId="25447" xr:uid="{8F834AA1-E29A-4162-9D9A-C867E5BB310E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3 6" xfId="27473" xr:uid="{D473B0E1-CBCE-43E6-B324-D756A32EDD08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4 6" xfId="25122" xr:uid="{BA8C9EB2-46A9-4B6E-9EC4-B453E1B1B2F0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2 5" xfId="27632" xr:uid="{2E4A90B7-A250-4A23-899E-5DA9B97E524F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3 7" xfId="25281" xr:uid="{43303BCF-1707-4440-AC0B-963D02AC8003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2 5" xfId="28027" xr:uid="{4964EF6D-B78F-423C-A1BB-B73B73BAE93A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4 7" xfId="25676" xr:uid="{C6ADD396-D903-44BA-B6E6-CF1294AE4CEB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5 6" xfId="25862" xr:uid="{272C03ED-9F27-46F8-BF4A-F2D3FD58E246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6 6" xfId="23511" xr:uid="{365C74C2-AD7B-4671-9F81-CBA6170F5006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0 5" xfId="23410" xr:uid="{F470FF57-84A6-438B-ABA2-486E1524316B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55" xfId="22947" xr:uid="{CDD4F321-107E-4D91-8797-D6B03AD38775}"/>
    <cellStyle name="Normal 3 3 6" xfId="213" xr:uid="{0ED48984-E71D-47DA-822F-8E45035D7EFC}"/>
    <cellStyle name="Normal 3 3 6 10" xfId="17861" xr:uid="{0D7E36FE-099B-4498-AC73-6BA0D4782E48}"/>
    <cellStyle name="Normal 3 3 6 11" xfId="23023" xr:uid="{EB4BB345-B3B9-4565-A3A9-805F8F75FACB}"/>
    <cellStyle name="Normal 3 3 6 2" xfId="700" xr:uid="{910FC1E1-928F-4BD3-B104-F9842DA3BED1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2 6" xfId="27708" xr:uid="{4E67DBA0-A036-4FAB-8AF4-18A041EC702E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3 6" xfId="25357" xr:uid="{6757810A-C21E-4EC9-89FE-C6B500C862E2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2 9" xfId="23253" xr:uid="{53150A46-D326-4AA7-A03C-C29071AE032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2 5" xfId="27956" xr:uid="{A1640448-3DA3-4B4E-9351-22222BDF46CB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3 7" xfId="25605" xr:uid="{EFEF65C7-DB09-4513-9D29-CF016198C324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4 6" xfId="25886" xr:uid="{51D175FF-2692-4A74-9852-8E0CDB42A158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5 6" xfId="23535" xr:uid="{F152D86B-5721-44BA-A7C6-CCEEE18654D2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2 6" xfId="25910" xr:uid="{E5B46143-D0F6-41AB-8E28-3246C67B9191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3 6" xfId="23559" xr:uid="{0137A50A-E8D2-4BD3-AA0E-82CE8210E645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7 9" xfId="23177" xr:uid="{8FE1E12A-1815-4BAE-94AB-28602A0A4416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2 5" xfId="25934" xr:uid="{BA784B5A-E760-4313-97D2-C1F3F7B48470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8 7" xfId="23583" xr:uid="{F1779B77-3E3D-4CA6-9718-B63E4C76BC15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2 5" xfId="25958" xr:uid="{B7104D87-2FA5-4E45-AC71-DF7AFB71220F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 9 7" xfId="23607" xr:uid="{4AB6277A-6BB4-4F0E-9094-85776BFAF5C8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2 5" xfId="26478" xr:uid="{D3BE2B6A-5BEB-4C12-B984-88D48407097C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0 6" xfId="24127" xr:uid="{D57EE227-4B18-4590-89BF-46F013C37CAD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2 5" xfId="26508" xr:uid="{7A7EA7C5-17A9-4B9C-800F-06A22778423F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1 6" xfId="24157" xr:uid="{999E62F2-5374-4B7D-A7F5-3F5DA6C14EBE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2 5" xfId="26538" xr:uid="{68593BDA-E15C-43AA-8A2D-076A16362A93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2 6" xfId="24187" xr:uid="{0334803F-569F-4941-BD7C-2B8A86977233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2 5" xfId="26568" xr:uid="{8C984F65-D8E6-430D-ACE5-D15F0A69BB66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3 6" xfId="24217" xr:uid="{E9A37EF6-F863-49F8-998A-E4F69136B473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2 5" xfId="26598" xr:uid="{902A3590-F766-4E26-BABB-0BB7A36EADE5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4 6" xfId="24247" xr:uid="{C176CFCE-E059-4720-8FEF-BB8489A838C1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2 5" xfId="26628" xr:uid="{6CD0285A-6803-4FC4-8D74-905745C8FF10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5 6" xfId="24277" xr:uid="{F5B5CB10-7A39-4DC5-BED5-C50115504330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2 5" xfId="26688" xr:uid="{C1ED45C5-0793-4E51-8D4B-A50B79ACE360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6 6" xfId="24337" xr:uid="{D30C6BAE-0332-4EE1-AF5B-432AD7BEC774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2 5" xfId="26748" xr:uid="{C3F03336-605A-44BB-8628-4AFB51CE9659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7 6" xfId="24397" xr:uid="{B7FC3106-9D34-4B91-98C8-E0BAFF19971C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2 5" xfId="26808" xr:uid="{CF2DC1EB-ADCC-44F4-9490-8C5E54A81156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8 6" xfId="24457" xr:uid="{67E6D0DC-A95C-4092-85B6-BB5861C37F99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2 5" xfId="26868" xr:uid="{763279AC-88F9-4B8D-B971-2C55AD8BB851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39 6" xfId="24517" xr:uid="{D4AF32EF-330A-4615-96AD-A17D68ED7001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2 5" xfId="26010" xr:uid="{EF08358C-109A-43C9-8E90-7E5192534322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0 7" xfId="23659" xr:uid="{D3E2104C-6623-4398-9FC4-AFFE1CD80AD2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2 5" xfId="26040" xr:uid="{CD5E919E-B3E4-4974-AA7F-E13D6972598B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1 6" xfId="23689" xr:uid="{871225D2-7999-4AB4-94CA-4E112C578EAE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2 5" xfId="26070" xr:uid="{5683445C-D92A-43D1-A143-5F88BB9BD8D3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2 6" xfId="23719" xr:uid="{9CF5DC27-F9AE-4F35-A40C-9B1D924E185D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2 5" xfId="26100" xr:uid="{FC6290D4-2829-42E3-92D4-015D8EDE0F77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3 6" xfId="23749" xr:uid="{8E31AA6A-DACF-44D0-BA49-078B44915E7A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2 5" xfId="26130" xr:uid="{CD2D20B3-133D-4A4C-9AC8-0E8C2A706533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4 6" xfId="23779" xr:uid="{9A30342B-CD4A-49BD-9B32-EE6A105DF462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2 5" xfId="26160" xr:uid="{F6AC8C3A-F69D-4851-8457-FD5C29375FCA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5 6" xfId="23809" xr:uid="{C9EB845F-2E13-4937-9233-C4C2170EC01B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2 5" xfId="26190" xr:uid="{C51CD2D9-7987-48B2-B279-C6E5A3EE0075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6 6" xfId="23839" xr:uid="{1950008C-8A8C-42B2-A9E1-5D5C0EF138DA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2 5" xfId="26220" xr:uid="{5C69F1E7-2257-454D-AD77-9F51D988CA8E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7 6" xfId="23869" xr:uid="{C4EBEDE8-0CDB-4C43-B94F-E78EB61578F3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2 5" xfId="26250" xr:uid="{7DE43D70-AD20-4B8B-A011-7EFB5FE1AF69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8 6" xfId="23899" xr:uid="{1B831C94-ECD2-48D1-AF69-369D72CBFA88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2 5" xfId="26280" xr:uid="{514B14E2-F22A-45ED-B037-0D4FDF9D08F3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19 6" xfId="23929" xr:uid="{E595EC6F-F317-4EE4-B91E-98B55D279CAD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2 5" xfId="27150" xr:uid="{F302481A-FFEE-402B-8D93-EA663A65DF88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0 6" xfId="24799" xr:uid="{2D93576E-DB71-4357-BB3B-CF264A9AE650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2 5" xfId="27210" xr:uid="{B349AAF2-5BC8-452B-8C03-D2344A737312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1 6" xfId="24859" xr:uid="{C74B6A98-10B2-4C8C-9FDC-867DDE695639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2 5" xfId="27270" xr:uid="{A2B71445-BA43-4CDB-A0EF-1797559477FD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2 6" xfId="24919" xr:uid="{A72FC567-346D-4109-9E7C-344101D0C4BE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2 5" xfId="27330" xr:uid="{BE1C4811-4C3B-4DD0-A0B1-FDB2040D908B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3 6" xfId="24979" xr:uid="{3447FCB3-02B1-4566-B70B-47254F6327E2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2 5" xfId="27436" xr:uid="{3C0BB872-114E-45E1-9D08-6F08FF8B47E4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4 6" xfId="25085" xr:uid="{3212AD91-97D1-4B84-92D8-945C46396E41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2 5" xfId="27590" xr:uid="{301DDCD0-BB72-49CD-8356-4FFDF57605A1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5 6" xfId="25239" xr:uid="{0E80EEE2-BF07-41DA-BBD9-189703C6B0FE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2 5" xfId="27914" xr:uid="{49D4785E-3DA9-4F2C-BB0B-CF02CEDF8DBF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6 6" xfId="25563" xr:uid="{9C772818-2E13-4012-8C8D-3FB16B598B3C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7 5" xfId="25818" xr:uid="{43334246-3A74-4C54-B9EF-63A5AD233BEB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8 5" xfId="23467" xr:uid="{06C50FC9-A9FE-4530-BDC4-70A64255427C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11" xfId="23132" xr:uid="{CEAD0CAF-9002-494A-9185-3AC52FD1457B}"/>
    <cellStyle name="Normal 3 4 2 2 2" xfId="345" xr:uid="{CE903284-3197-4DB2-8D0C-558930BFBBA1}"/>
    <cellStyle name="Normal 3 4 2 2 2 10" xfId="23362" xr:uid="{CB028537-CECD-43F4-9572-9511ED3AE9D5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2 5" xfId="27836" xr:uid="{7F250C8E-F980-48C3-A314-33BF68536411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2 7" xfId="25485" xr:uid="{BDA00B9B-1A6A-4E60-975E-1D9F4607B36A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3 6" xfId="27511" xr:uid="{D5002329-A424-46DE-8ED7-A0F3D98A52F0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4 6" xfId="25160" xr:uid="{39463FB4-58DF-4EE6-A266-99FF2F2518F8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2 5" xfId="27666" xr:uid="{DFAD0538-A2E8-4C3F-A54A-9226DA31587E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3 7" xfId="25315" xr:uid="{F08F08F6-D938-4EE6-8B23-D764A399F2D9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2 5" xfId="28065" xr:uid="{6080C677-DB2A-40BE-9C26-1B6A9AF44B0A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4 7" xfId="25714" xr:uid="{6EC049A9-7739-4BC2-95A5-26E745C641C9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5 6" xfId="26670" xr:uid="{1D26CA40-21F1-4329-B30E-86FC7D32BBE5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6 6" xfId="24319" xr:uid="{493092FB-FE31-4B05-AD72-522263362954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23" xfId="22981" xr:uid="{E2C452BD-9EB9-498D-B35B-D322686F36CE}"/>
    <cellStyle name="Normal 3 4 2 3" xfId="247" xr:uid="{315F95BB-0625-421C-81B3-C7566D201E3A}"/>
    <cellStyle name="Normal 3 4 2 3 10" xfId="17895" xr:uid="{CC5D43FF-12F1-416C-8E68-9782C0C630DF}"/>
    <cellStyle name="Normal 3 4 2 3 11" xfId="23057" xr:uid="{E6BFF939-4768-4FA4-9C32-2974B17405EC}"/>
    <cellStyle name="Normal 3 4 2 3 2" xfId="734" xr:uid="{6C6B669D-F182-427E-87ED-DDE5443F561B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2 6" xfId="27742" xr:uid="{724646E3-683B-4143-B6CB-F78B0A41FAB6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3 6" xfId="25391" xr:uid="{F2460F28-6309-4155-8787-7FCA8101E936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2 9" xfId="23287" xr:uid="{11DAC981-037A-4E90-A27C-22A1651748BE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2 5" xfId="27990" xr:uid="{7ECA2E5D-3C6A-4C73-B97D-235D2FF22707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3 7" xfId="25639" xr:uid="{AB2B2F2E-DF85-4E7B-BE7E-D69BAC35B02F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4 6" xfId="26730" xr:uid="{A9224830-BEF0-445E-89BC-84400A522B17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5 6" xfId="24379" xr:uid="{F656D768-3375-4794-A3EC-622304D40DAC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2 6" xfId="26790" xr:uid="{7AE471BC-5842-4F26-BB39-2745B0BFC329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3 6" xfId="24439" xr:uid="{22AECD56-9519-43E9-BEAA-6EF385332942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4 9" xfId="23211" xr:uid="{5199D6AB-8532-48E9-AD58-2B44DD7C92E6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2 5" xfId="26850" xr:uid="{B4F2FCB5-8315-4096-B87C-AADEABA3EAB3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5 7" xfId="24499" xr:uid="{21A120C2-0A57-464D-86FE-DB8C8BB66421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2 5" xfId="26910" xr:uid="{90C88074-9226-4398-8186-B8E01078DE1A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6 7" xfId="24559" xr:uid="{67855FF0-229D-4BB8-A372-83C42A314CDF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2 5" xfId="26970" xr:uid="{C4312519-79CD-4A37-914C-7481253672C4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7 7" xfId="24619" xr:uid="{383E9A54-2D58-4E91-87A8-8F6E2DEB5472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2 5" xfId="27030" xr:uid="{EA92720B-F2CA-4AD8-B80F-3B7D40F54032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8 7" xfId="24679" xr:uid="{8A6C23A9-2913-4AA3-8ABD-6D1D777A3B76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2 5" xfId="27090" xr:uid="{83D05DAD-EC28-458A-AA13-964B78603C70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 9 6" xfId="24739" xr:uid="{4DC98C94-A754-4AFE-8C58-A606E160E7D0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2 5" xfId="26310" xr:uid="{A07FE822-065F-4EC6-842E-56A804E04E10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0 6" xfId="23959" xr:uid="{ED6A4CF9-9DE3-4419-8F91-70168DDDE30C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2 5" xfId="26340" xr:uid="{15F2909E-1A2B-4D74-9C3D-A2DD2A040AE5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1 6" xfId="23989" xr:uid="{20F977E1-7635-4CB8-84B2-3F9C3FD727CB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2 5" xfId="26370" xr:uid="{AD96CA55-F4E1-467C-B4EC-79DAEFCC7499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2 6" xfId="24019" xr:uid="{D2121391-9A13-4DFB-AE21-E17C2EBC2D2F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2 5" xfId="26393" xr:uid="{46F6D6DF-F035-4145-BFDE-09F44146F7ED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3 6" xfId="24042" xr:uid="{15CE9B88-7EF4-490F-B62A-69148F6B4EA1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2 5" xfId="26430" xr:uid="{97570EAD-5F59-43FD-9879-206B5F07C573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4 6" xfId="24079" xr:uid="{6C6B6912-8000-474E-9F9F-A5C94AF392B6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2 5" xfId="26460" xr:uid="{DFE87D01-AE58-4D5B-9C14-7D0EC4C914AE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5 6" xfId="24109" xr:uid="{F94778EC-D46C-41C9-94AA-12FE09D34F79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2 5" xfId="26490" xr:uid="{DF572E87-7A38-4A57-A094-E83411B48BDF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6 6" xfId="24139" xr:uid="{E1BA28B5-1465-4B1B-9988-53BBDD75FD3A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2 5" xfId="26520" xr:uid="{FE7A482E-0F77-41EB-AF88-0761ACA84C6C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7 6" xfId="24169" xr:uid="{2C804CC1-5CC5-43FF-9AF4-FB3B34DC26FF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2 5" xfId="26550" xr:uid="{920E4697-D25E-4C43-9911-03AAB59E1FC4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8 6" xfId="24199" xr:uid="{B4117792-BBA7-45B8-A923-9FDCF72AFAB0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2 5" xfId="26580" xr:uid="{5E721DF3-CB73-40E2-A6A7-EAE22057B91F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29 6" xfId="24229" xr:uid="{4C763AE0-5AEE-47DE-9234-CD837AAD704F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3 5" xfId="25842" xr:uid="{820255BC-E251-4889-9635-549EEBD7C6F2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 4 5" xfId="23491" xr:uid="{080D87D1-D105-4142-9592-4EED1CDFF681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2 5" xfId="26610" xr:uid="{D4B6FD31-00D9-4C88-8893-872C00EBF718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0 6" xfId="24259" xr:uid="{D76AABBA-6527-490E-A1A0-A5975068AA47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2 5" xfId="26640" xr:uid="{CB0817C1-3085-478A-93BF-17EBECCAD977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1 6" xfId="24289" xr:uid="{067126C8-418F-4EF9-B0B5-427BEE2395D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2 5" xfId="26700" xr:uid="{B83FABB4-98E3-4E37-8CBD-033F34F7EB96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2 6" xfId="24349" xr:uid="{A6F247BF-F411-499C-9F8B-5156E16CBA99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2 5" xfId="26760" xr:uid="{9BEA6B79-E758-4ED8-A060-F30CBFD79B65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3 6" xfId="24409" xr:uid="{079496EF-E392-4BFF-9726-43A75DAA7F5B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2 5" xfId="26820" xr:uid="{7A955420-BD61-43C5-B4EF-72E9350B1543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4 6" xfId="24469" xr:uid="{01657D3C-15FC-4438-8B47-C9B38F0E831D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2 5" xfId="26880" xr:uid="{2AE6C1AF-F55F-4AF0-8F98-89DC2BF85F25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5 6" xfId="24529" xr:uid="{1B74FDD0-6B71-4BF2-9CF4-DF365FD36DB9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2 5" xfId="26940" xr:uid="{10427DA4-4B3B-45CF-828E-5D39BCBF79B1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6 6" xfId="24589" xr:uid="{AE4D67AD-931D-49A5-B02B-1A64F0FA2965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2 5" xfId="27000" xr:uid="{8E39087B-E6D1-4847-8F77-11A80CE15C9F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7 6" xfId="24649" xr:uid="{C90BD959-25AD-400C-AD0A-8AD7B34CB588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2 5" xfId="27060" xr:uid="{CAE57343-B7DD-4458-BA8A-AE1B5152EA92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8 6" xfId="24709" xr:uid="{DD0BE8FB-ADEC-433B-9B00-5B50A9FB071B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2 5" xfId="27120" xr:uid="{DA1FB8F3-279B-478C-A592-B1CE99A96B08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39 6" xfId="24769" xr:uid="{DDB04255-0125-4737-956E-FCF490A63DBD}"/>
    <cellStyle name="Normal 3 4 4" xfId="141" xr:uid="{D444CC27-EBB6-4727-A9B5-5C750029D151}"/>
    <cellStyle name="Normal 3 4 4 10" xfId="17940" xr:uid="{BB76CC4F-8322-4B21-A00B-12946D40B0F8}"/>
    <cellStyle name="Normal 3 4 4 11" xfId="23102" xr:uid="{C4A72D9F-A54F-4667-A630-26498ECCFB44}"/>
    <cellStyle name="Normal 3 4 4 2" xfId="314" xr:uid="{62E4285A-C4A4-4C6B-81F6-127324661F1F}"/>
    <cellStyle name="Normal 3 4 4 2 10" xfId="23332" xr:uid="{3389135C-72EB-4C87-A083-4007FF184C6D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2 5" xfId="27806" xr:uid="{75C5C94E-222A-4DCB-B60F-4370B090B07E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2 7" xfId="25455" xr:uid="{4645AFFF-B065-4D41-8B02-D87491F45430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3 6" xfId="27481" xr:uid="{3AB8C3B4-082C-4971-94B8-A36413C9AAA3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4 6" xfId="25130" xr:uid="{C139657E-05AF-4E32-B77F-7BBC78613597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2 5" xfId="27636" xr:uid="{35674C76-D432-46B5-BC28-62737CC7280F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3 7" xfId="25285" xr:uid="{D0C4B0D8-15E8-4824-9372-A4C102160740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2 5" xfId="28035" xr:uid="{F8B39177-9AF2-4F87-87CC-39104BBEA5FF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4 7" xfId="25684" xr:uid="{E3292066-02FA-44C2-AFD2-290AC606CAA5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5 6" xfId="25866" xr:uid="{311E3CD5-2A84-4D0D-9555-1D3CEB1A37C4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6 6" xfId="23515" xr:uid="{CC4D9C2D-B471-4924-8716-2746A160D1D1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2 5" xfId="27180" xr:uid="{989E266E-79B1-4EEB-82D5-CB0007B5E30F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0 6" xfId="24829" xr:uid="{051F45EC-19E0-4CB0-9E1B-C8FD9F652E33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2 5" xfId="27240" xr:uid="{1C3C7875-95BB-403B-B053-EBF0E2C65FAF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1 6" xfId="24889" xr:uid="{4A7F7640-B5D8-478C-8AF0-1E46F2A058DC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2 5" xfId="27300" xr:uid="{E6C73849-9C44-47AB-B297-C85B74FA87F9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2 6" xfId="24949" xr:uid="{A272EE47-40D2-4FD5-9D44-1B7E8F39576E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2 5" xfId="25782" xr:uid="{D90FA557-2795-4C15-8000-E62F78464170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3 6" xfId="23431" xr:uid="{BC464618-08C1-4736-B0A7-D904F7B35334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2 5" xfId="27376" xr:uid="{D9D829E9-4534-4E39-A1B2-F067D72B6FB1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4 6" xfId="25025" xr:uid="{4A14EE87-5D48-4A7E-8AA7-DBE64C3E59D1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2 5" xfId="27406" xr:uid="{D6543C0D-5268-4E20-918C-53AA3B4B690F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5 6" xfId="25055" xr:uid="{E4DA95F7-E55C-4859-ABBF-6EC95372B785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2 5" xfId="27560" xr:uid="{044EDEAA-F187-4540-A850-EB56106BECAA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6 6" xfId="25209" xr:uid="{FF9EF524-6EC0-439B-9B4B-9CEB10F73462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2 5" xfId="27884" xr:uid="{840D4919-5B4D-4C7E-A7A0-24C7FB270651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7 6" xfId="25533" xr:uid="{D3B9F990-325B-4AEA-A784-47F5BB2D7E24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11" xfId="23027" xr:uid="{B7B144CF-CD95-4B36-A820-B6603174C23E}"/>
    <cellStyle name="Normal 3 4 5 2" xfId="704" xr:uid="{9F75C420-7BD6-4D67-9CF6-EE691A8E4F07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2 6" xfId="27712" xr:uid="{C7C218AE-C1D9-4FDF-B4D9-DA93520241DF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3 6" xfId="25361" xr:uid="{926F5433-AEB6-40FA-BF8C-93CB84D88871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2 9" xfId="23257" xr:uid="{1937E461-4833-4795-80A8-A8A23153CD28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2 5" xfId="27960" xr:uid="{790B6BFD-54AA-4646-8F08-F18F88A13A50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3 7" xfId="25609" xr:uid="{72F7E460-261B-4BCA-93D7-68A66C1136BB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4 6" xfId="25890" xr:uid="{6336EE2B-519A-4691-97B7-D2A0F87254F7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5 6" xfId="23539" xr:uid="{52278EAC-4F20-4BB8-A9CA-04DB53D3B636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52" xfId="22951" xr:uid="{4562429F-DB83-4B73-AEE8-D6FDC5E6AE96}"/>
    <cellStyle name="Normal 3 4 6" xfId="628" xr:uid="{DCC1DB60-A7E4-4E45-9F32-2C5EF7D56A03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2 6" xfId="25914" xr:uid="{B61836E5-1E15-4929-B6C8-9760B54D4C7D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3 6" xfId="23563" xr:uid="{29E37A44-5142-459B-A457-16AF61A2DD4B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6 9" xfId="23181" xr:uid="{1CBF6112-B62E-4606-AEF9-26798BC86B6C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2 5" xfId="25938" xr:uid="{4334C6F3-AF90-4885-9E1C-C67E3717CDF9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7 7" xfId="23587" xr:uid="{4F747316-91DE-407A-895D-59A0FB4EADA1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2 5" xfId="25962" xr:uid="{0BD0719F-ECD3-471E-B17F-2BD056F7223F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8 7" xfId="23611" xr:uid="{7D87707E-64AC-45F0-9677-797E7672AB37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2 5" xfId="25986" xr:uid="{EE2DE08C-6525-4A8F-9978-F4A244213E44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 9 7" xfId="23635" xr:uid="{AC9A6A19-7971-4090-BCC5-6546484DD86F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2 5" xfId="26928" xr:uid="{7F350DA6-4E85-418C-AD1F-0657DA29A8E4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0 6" xfId="24577" xr:uid="{83631926-C9B0-4C7F-9DBA-296E03F823DE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2 5" xfId="26988" xr:uid="{EBED4150-7DAF-4F1F-AE93-44F72BFC8FF7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1 6" xfId="24637" xr:uid="{AD594847-0C53-4C6A-8143-1EB3363D9027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2 5" xfId="27048" xr:uid="{ACCF0FF4-D774-4F77-BE62-48FDF175B8F2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2 6" xfId="24697" xr:uid="{28CC8560-4B7B-411D-B693-1D5297A51281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2 5" xfId="27108" xr:uid="{871E6967-B26B-4FF9-A48F-1375745B1C0E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3 6" xfId="24757" xr:uid="{61ADC7B7-AF90-4622-95E0-6BDEF6C8D4DC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2 5" xfId="27168" xr:uid="{0BB9817D-85ED-4EFC-A3C4-AF052A6AC788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4 6" xfId="24817" xr:uid="{D975575B-172F-42C8-9BCD-72BA34A61077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2 5" xfId="27228" xr:uid="{78F792F9-2124-48D1-974E-3F51F619F62C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5 6" xfId="24877" xr:uid="{60059B21-1761-487A-BD51-690D46B3A708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2 5" xfId="27288" xr:uid="{1B0BA889-9ACA-47DF-AF35-D93D8036417B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6 6" xfId="24937" xr:uid="{86EB74D7-73E6-4F0E-AAE8-DDB2A094F381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2 5" xfId="27364" xr:uid="{7841240E-436E-4334-8B2E-F3C73C1C892E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7 6" xfId="25013" xr:uid="{FD156E87-7B0D-45F4-8E6A-13A5F7192058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2 5" xfId="27394" xr:uid="{088E1460-8ABA-41F4-9668-DB02869921F6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8 6" xfId="25043" xr:uid="{961380E2-7229-48DA-B7CF-1762FDE7AA35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2 5" xfId="27548" xr:uid="{217F99B6-32C2-4D7E-A22A-5728F6FE2309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49 6" xfId="25197" xr:uid="{4ADBDDDE-61E8-43B3-9916-BDECD58C5BE2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2 5" xfId="26264" xr:uid="{B3F529E0-B374-46BF-9E31-919442808C15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0 6" xfId="23913" xr:uid="{41E9ACF5-422F-4DFC-B113-883F3596F0A9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2 5" xfId="26294" xr:uid="{584A063E-1C5E-4620-A603-A95F02E8623E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1 6" xfId="23943" xr:uid="{811AF0D9-FBAA-4BA1-BDFE-BA32F99EF5ED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2 5" xfId="26324" xr:uid="{11A33E2C-2344-49E2-9A90-FCE8256E135A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2 6" xfId="23973" xr:uid="{055985F4-6CF3-4D16-8A94-0C7CBA2BB58F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2 5" xfId="26354" xr:uid="{502CCE61-5300-4F4A-AC55-6F4155B93C79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3 6" xfId="24003" xr:uid="{65E8EBD8-2DB2-46AB-85DD-98AC3FBFFC04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2 5" xfId="26384" xr:uid="{E712E8E5-F96C-4921-B230-AE7E852E90E3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4 6" xfId="24033" xr:uid="{3C23B4A4-4254-4E5A-AA36-FB5AA6CF105F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2 5" xfId="26414" xr:uid="{9E360A46-0B5C-4BEA-AF37-AC1B4FDA321A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5 6" xfId="24063" xr:uid="{BC2B7BED-F00C-4180-A586-507BDBDE9894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2 5" xfId="26444" xr:uid="{AB38EF16-209E-4761-A865-2A317AC642BB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6 6" xfId="24093" xr:uid="{B86FB807-AE4E-4EBF-AA8E-2BBB71A04BC8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2 5" xfId="26474" xr:uid="{D7DD1EB7-75CD-4B56-AD4B-FFF1F813231D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7 6" xfId="24123" xr:uid="{2767D16B-9626-4B29-8B7B-9A36221050C7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2 5" xfId="26504" xr:uid="{137ACEF2-DF5B-4BCC-A878-3236E06AEFC4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8 6" xfId="24153" xr:uid="{7AC972D9-7BE8-408C-A204-48454431B82D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2 5" xfId="26534" xr:uid="{1A87E384-C55B-48E3-8048-8B374455FB53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19 6" xfId="24183" xr:uid="{3D476EE0-F68C-4670-9C3C-1B66A7A31F6E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2 5" xfId="27164" xr:uid="{3E7A8ACC-D8AC-4FC5-85FC-94F1F62F826A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0 6" xfId="24813" xr:uid="{99C5DA83-6608-4F9A-816F-F7687C53F441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2 5" xfId="27224" xr:uid="{1A72F8CE-2D0C-4CA8-9B21-967C07E87723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1 6" xfId="24873" xr:uid="{EFF22D5E-1EB7-496D-B749-68758013CE60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2 5" xfId="27284" xr:uid="{D83839FE-B48C-4DEB-A348-1DFC26AE4953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2 6" xfId="24933" xr:uid="{B27DD929-F347-4AB2-A711-8869612EFA01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2 5" xfId="27344" xr:uid="{72A0D788-E60E-4CEB-867A-E21B440FAC6B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3 6" xfId="24993" xr:uid="{C82AFF8E-783E-4237-AE53-6BC549CD57F6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2 5" xfId="27450" xr:uid="{6685D1CC-E22E-4902-A360-4DD947AB1285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4 6" xfId="25099" xr:uid="{0989EB42-E412-41E4-8066-5512EBCE9ECE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2 5" xfId="27604" xr:uid="{312866AC-BADA-4633-93BA-269EE2EB9486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5 6" xfId="25253" xr:uid="{BA1BF6BF-8451-42B6-B5BA-2C8CC2231356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2 5" xfId="27928" xr:uid="{EC25B629-AF6F-439E-8CD2-2F37F43358B8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6 6" xfId="25577" xr:uid="{FA4793F9-CF82-47EB-AE02-645C23B34386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7 5" xfId="26024" xr:uid="{22283264-1DDB-4230-AC12-9E6FA24638CE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8 5" xfId="23673" xr:uid="{4CE4B8F1-9BE9-4DB9-A5BE-1DD525DD84E8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11" xfId="23146" xr:uid="{3DF61065-3A45-4F7E-8DDD-A6627D9FC9EC}"/>
    <cellStyle name="Normal 3 5 2 2 2" xfId="359" xr:uid="{CEC553DD-5799-4B59-B759-C600538877C0}"/>
    <cellStyle name="Normal 3 5 2 2 2 10" xfId="23376" xr:uid="{200FF709-933C-4D74-900E-1D0086A988BC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2 5" xfId="27850" xr:uid="{FA203C75-63AB-4BCE-9454-E91FA9D23CA9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2 7" xfId="25499" xr:uid="{B3588FEF-ECEF-49AD-8BB9-D5A6988CB3BD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3 6" xfId="27525" xr:uid="{E261AA85-153E-4FFC-8008-431FD124ABC3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4 6" xfId="25174" xr:uid="{B99D5DFA-9BAD-4AE8-AB48-1BE1C9B3CDE7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2 5" xfId="27680" xr:uid="{44FAE79B-A6D4-4DC7-914D-AECC2CF6DE78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3 7" xfId="25329" xr:uid="{DCF13A14-9F90-4954-B464-0EC66E457AF9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2 5" xfId="28079" xr:uid="{DBC29277-7F2E-4C49-83E5-FC7269507075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4 7" xfId="25728" xr:uid="{29587448-614C-4CD1-862B-10E761139854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5 6" xfId="26684" xr:uid="{58B37BA7-FFE0-44F0-8502-0F14FBC77670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6 6" xfId="24333" xr:uid="{4573837C-E061-4F0D-AED1-AA6F1B49EA7B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23" xfId="22995" xr:uid="{94C321EB-A10D-4A1B-AC00-30D931D2B865}"/>
    <cellStyle name="Normal 3 5 2 3" xfId="261" xr:uid="{139E386C-D285-4D37-9ED5-417B630752E5}"/>
    <cellStyle name="Normal 3 5 2 3 10" xfId="17909" xr:uid="{80CCD5FD-F8A4-42C2-984E-DD05B50C4C8E}"/>
    <cellStyle name="Normal 3 5 2 3 11" xfId="23071" xr:uid="{BD581F65-9881-47FA-88DA-941C0BDC7F4D}"/>
    <cellStyle name="Normal 3 5 2 3 2" xfId="748" xr:uid="{F8567E10-31FC-4CDA-8901-6D6101ABE282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2 6" xfId="27756" xr:uid="{E6DC0001-1E85-415D-B296-F7C93D844548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3 6" xfId="25405" xr:uid="{8A6AE402-234B-4116-AE0D-1948DEB5E0F9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2 9" xfId="23301" xr:uid="{375F4AD1-3751-48F9-A036-408AFBF29EAC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2 5" xfId="28004" xr:uid="{3782AB0A-71AC-4ADC-AE62-0953AE00047E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3 7" xfId="25653" xr:uid="{C35FEADB-D320-44EC-BB56-68B98ACA9622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4 6" xfId="26744" xr:uid="{6812AC33-339E-402C-8DC1-639F6C20ADE7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5 6" xfId="24393" xr:uid="{E6D3B60F-B4C4-42C2-A989-535CDF0060DD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2 6" xfId="26804" xr:uid="{E6AAA919-DBBA-417D-8270-7BFA0BA14261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3 6" xfId="24453" xr:uid="{B8793683-5BF6-4557-B5D9-2F19054EEA11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4 9" xfId="23225" xr:uid="{3EE62B1F-9765-4914-A17C-773C26ACFB73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2 5" xfId="26864" xr:uid="{E0C51FE4-F3CE-4CC1-B752-9FF3185FE07E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5 7" xfId="24513" xr:uid="{73768377-8369-4736-81F0-292703899FB8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2 5" xfId="26924" xr:uid="{B5863322-20F6-4BF2-96FF-E0ADE817A65E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6 7" xfId="24573" xr:uid="{03A6F4EB-7492-49C2-A95D-BFE772699938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2 5" xfId="26984" xr:uid="{74AC95CB-55FE-42C6-9419-48478878A077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7 7" xfId="24633" xr:uid="{4DB883BD-3BE9-4328-8683-9D42932968B2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2 5" xfId="27044" xr:uid="{343F05F7-9E84-467C-88C3-965452132178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8 7" xfId="24693" xr:uid="{CCDC5906-08FB-4966-809B-27CFB442CD18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2 5" xfId="27104" xr:uid="{38196030-A96D-4D0E-83CE-694FD3CC1F50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 9 6" xfId="24753" xr:uid="{9955A276-7347-439E-A5F9-03FBEE08278D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2 5" xfId="26564" xr:uid="{11DD038F-76E5-4318-BF76-F2142FCF407B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0 6" xfId="24213" xr:uid="{D20C4132-6084-4D26-8EAA-14ADE1D7210C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2 5" xfId="26594" xr:uid="{75E8FB9E-6537-4C16-9049-6D38200D300F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1 6" xfId="24243" xr:uid="{EC088649-8782-41C2-AB16-E851CC7A359A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2 5" xfId="26624" xr:uid="{C4F922E5-DAAC-49A2-B958-F9CFC3D19900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2 6" xfId="24273" xr:uid="{7D3A6964-B346-4E8D-8D36-984AE318B185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2 5" xfId="26654" xr:uid="{78F4810E-BF48-4C28-BE58-952592CBD8DC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3 6" xfId="24303" xr:uid="{7F1F38CB-9812-45E6-A43C-230133BEB075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2 5" xfId="26714" xr:uid="{F39B7B62-E34A-4F2E-94DE-50B12736009F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4 6" xfId="24363" xr:uid="{50DFAC4F-DCA8-42BE-8683-F429C51F40CA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2 5" xfId="26774" xr:uid="{55204AD4-1B0A-4A48-85F6-BE68C46FB55A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5 6" xfId="24423" xr:uid="{0E96900C-A5CE-4F6C-9575-5EA4BB36256D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2 5" xfId="26834" xr:uid="{4C9C4791-E7ED-433D-8E0A-2BCED0F7F1D8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6 6" xfId="24483" xr:uid="{45101C1B-C2F0-4F1B-940D-4291BC19DEBD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2 5" xfId="26894" xr:uid="{4CC07AC4-8CC6-44D7-B86B-853608BC013F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7 6" xfId="24543" xr:uid="{325A9A8F-2779-467B-82FC-56B9AE294AB9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2 5" xfId="26954" xr:uid="{126394DA-5246-41D7-95C4-6DC3966E0E6E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8 6" xfId="24603" xr:uid="{BC2AA07A-ABA0-451D-9C11-61D88D966B45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2 5" xfId="27014" xr:uid="{5C9A572F-3B92-4709-9816-8F4D28E0D10A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29 6" xfId="24663" xr:uid="{93D973FA-7AA3-4710-9954-A7B559D07FA4}"/>
    <cellStyle name="Normal 3 5 3" xfId="155" xr:uid="{8D397C16-C9EE-4BA0-998A-9331FDD74324}"/>
    <cellStyle name="Normal 3 5 3 10" xfId="17954" xr:uid="{7E81BC9D-542B-4426-AB11-5BEAF2B411E5}"/>
    <cellStyle name="Normal 3 5 3 11" xfId="23116" xr:uid="{6F26FED5-DAEB-4858-BBF5-170114C1A8F2}"/>
    <cellStyle name="Normal 3 5 3 2" xfId="329" xr:uid="{8A6A2B20-1498-4EAE-BC4A-97C993ABDCEA}"/>
    <cellStyle name="Normal 3 5 3 2 10" xfId="23346" xr:uid="{AD12FF75-0B18-45A2-A541-85CB572DCB54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2 5" xfId="27820" xr:uid="{AC9E5517-BCBC-4570-9588-1E2E31DB4010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2 7" xfId="25469" xr:uid="{0CEF98D9-5155-40A1-AAD9-7720E27DE9DF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3 6" xfId="27495" xr:uid="{C51E3926-BC9C-4EB4-821D-47E953DBEA01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4 6" xfId="25144" xr:uid="{6678D172-2E1B-4232-A9A6-2C3943E8CA50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2 5" xfId="27650" xr:uid="{51A7BFFB-0BE0-4A9C-9557-CB64CDF4EEDD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3 7" xfId="25299" xr:uid="{86E52365-9505-4F29-B1C1-D4DE9ED7377D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2 5" xfId="28049" xr:uid="{DD49799B-B9A6-46FB-BA07-0CDEB1372BE0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4 7" xfId="25698" xr:uid="{1FBA970E-DFD5-4058-98CA-49AAE375228C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5 6" xfId="26054" xr:uid="{7F74B2DB-A77D-4085-8A84-19FC38ADDD84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6 6" xfId="23703" xr:uid="{8B09B7AF-65B9-428A-8204-B323624084D7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2 5" xfId="27074" xr:uid="{C912D39A-703B-4F92-B9CA-DE3EF5976A94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0 6" xfId="24723" xr:uid="{A920DE01-A817-43C6-A50E-EABF787D5496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2 5" xfId="27134" xr:uid="{ADC4B0E6-CAAF-4BCD-AD03-47F15A57A2A0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1 6" xfId="24783" xr:uid="{7E8FA9FE-AE7D-49F4-BE5E-FA62A9D1BCCE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2 5" xfId="27194" xr:uid="{963975E1-930A-4B11-97FA-E16683A91386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2 6" xfId="24843" xr:uid="{84754EB3-33F1-4B0E-9239-7D3C7E362C18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2 5" xfId="27254" xr:uid="{E41FB9BC-2FCE-45B5-B88F-DE7B18B42187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3 6" xfId="24903" xr:uid="{A2B37719-B399-4FCC-9CA7-24E76C88608A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2 5" xfId="27314" xr:uid="{ABD44D50-597A-4488-9513-3D5877A0FFE9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4 6" xfId="24963" xr:uid="{4A9BF419-5952-4976-91BC-4E15FDAA7188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2 5" xfId="27390" xr:uid="{C1AA0D1C-DC07-4D23-B724-09C3E2644194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5 6" xfId="25039" xr:uid="{55C3E16E-ACA7-4D22-A8D3-863039B63EA0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2 5" xfId="27420" xr:uid="{0486DB67-CBB1-4A3E-8CED-6B2BA4772751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6 6" xfId="25069" xr:uid="{9AECED49-7113-4513-864C-8F0CF23E3012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2 5" xfId="27574" xr:uid="{DD199DF3-E1D0-494C-BA70-7880FCB9CF20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7 6" xfId="25223" xr:uid="{7A2F0B24-7DE4-4447-8829-A47D281E55AD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2 5" xfId="27898" xr:uid="{76DEB8AD-BE86-4971-9A73-17655DB97370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8 6" xfId="25547" xr:uid="{26D1AB04-CD6A-44CE-B140-595B4BF1E816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39 5" xfId="25788" xr:uid="{2D42034C-C419-48DE-98FC-1716A6C61544}"/>
    <cellStyle name="Normal 3 5 4" xfId="231" xr:uid="{0C056501-7973-410B-9B9B-59B4EE475ED2}"/>
    <cellStyle name="Normal 3 5 4 10" xfId="17879" xr:uid="{88A2E17A-EC61-4027-ACC3-867B4C892462}"/>
    <cellStyle name="Normal 3 5 4 11" xfId="23041" xr:uid="{55469B76-8C25-48C3-9580-5A338745596A}"/>
    <cellStyle name="Normal 3 5 4 2" xfId="718" xr:uid="{04871C6A-28A8-48D6-A30C-254D02F10C60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2 6" xfId="27726" xr:uid="{5F1CA44E-1F03-4009-A4BE-D2A0C7345E0F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3 6" xfId="25375" xr:uid="{41E45307-080A-46C6-B1D9-0A82AF1D81D2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2 9" xfId="23271" xr:uid="{C26C3AF6-0AAA-43F2-A279-14978A75AD98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2 5" xfId="27974" xr:uid="{0B640BCF-5C77-4D2D-987E-A7C75433B1AA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3 7" xfId="25623" xr:uid="{829689A0-4667-4A38-B7E8-C54AFCF17FF0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4 6" xfId="26084" xr:uid="{9649F143-3C87-4310-87D5-9F2AC1FD8F14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5 6" xfId="23733" xr:uid="{2ED87168-0D85-4389-9688-05F320FC153D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0 5" xfId="23437" xr:uid="{DF847B30-861B-4CB6-99FA-FF0DD76F1079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45" xfId="22965" xr:uid="{28B35B02-137A-44F6-A3F0-7E33D2B16A6F}"/>
    <cellStyle name="Normal 3 5 5" xfId="642" xr:uid="{BF6D66A9-9CD2-4BCF-B41D-42FBC9E562FF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2 6" xfId="26114" xr:uid="{9A32CBCE-081A-48FA-8334-BC15F8A0563B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3 6" xfId="23763" xr:uid="{B13E7B5A-499C-4572-A4CC-361349D9CB87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5 9" xfId="23195" xr:uid="{BDA2F1E4-99E3-4548-97C4-893FB9A910F4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2 5" xfId="26144" xr:uid="{3BF22F6A-32A9-41E4-A60D-C56120B8EC08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6 7" xfId="23793" xr:uid="{D72758F7-DD3A-4C72-990F-20405A43FB50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2 5" xfId="26174" xr:uid="{EFEBCF48-1135-4091-8EFD-FDD8A4E6E87B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7 7" xfId="23823" xr:uid="{61D42BC5-E7A7-4882-9B5B-1F3751F6340A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2 5" xfId="26204" xr:uid="{3AB3197A-4815-44B0-9EFD-5D60B6D81552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8 7" xfId="23853" xr:uid="{DCBCCEAB-BBAE-4A5B-9900-6124893CD5D3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2 5" xfId="26234" xr:uid="{B561B008-7492-46FD-B327-025F1AE9C187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 9 7" xfId="23883" xr:uid="{99BB3044-7CDC-4D4B-8AF0-1AB13939D612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2 5" xfId="27872" xr:uid="{6469F61D-27B1-417D-A28E-043343E2FE07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0 6" xfId="25521" xr:uid="{EE2BC338-7378-4134-94EA-74D72FD22A92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1 5" xfId="25753" xr:uid="{258E0D11-ED45-46B0-8FAC-DBB410F6131C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2 5" xfId="23402" xr:uid="{11A04E86-E291-4CC1-AB44-09135D6B0915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57" xfId="22939" xr:uid="{9BF02C51-9A1C-49CE-B4CD-F31F202CBC87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2 5" xfId="27138" xr:uid="{CB83735D-ECB7-4902-B4CA-1949C172148E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0 6" xfId="24787" xr:uid="{49178C70-C13A-4DEB-98E5-34BB4038D3DA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2 5" xfId="27198" xr:uid="{709870B9-2D87-4488-B5D0-065882719E3B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1 6" xfId="24847" xr:uid="{40C79AF8-CF25-4689-A100-9530F2394C52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2 5" xfId="27258" xr:uid="{459EACFC-CFD5-4356-81FE-0152A7BCBCE1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2 6" xfId="24907" xr:uid="{88A04347-55A1-4686-9816-0E9685EDB49B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2 5" xfId="27318" xr:uid="{B8BD0DE7-A155-4569-A2F0-055E82B8BACE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3 6" xfId="24967" xr:uid="{E4152C44-1F2A-48CB-84A3-8965DFEDAC9C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2 5" xfId="27424" xr:uid="{E5F2709F-513D-4078-9C16-22634C813CC3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4 6" xfId="25073" xr:uid="{AAD1FB4E-2090-4BEE-9C09-B77C6ED307C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2 5" xfId="27578" xr:uid="{B19E4F31-8AC8-4C7D-9D14-76773A43B33F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5 6" xfId="25227" xr:uid="{91C1587D-DD88-49D9-A1F3-99B46C6C5CB3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2 5" xfId="27902" xr:uid="{E3CD3F29-1A63-4C1B-B00E-3AC58D85A7E5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6 6" xfId="25551" xr:uid="{91A2DED5-6B4F-4D1D-BE47-4EDE7BDD0A39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7 5" xfId="25794" xr:uid="{890572E3-0141-4B7A-93BC-2CEF8CA80286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8 5" xfId="23443" xr:uid="{79EDAA4F-BA23-4A43-A0A0-3BF8D79E7B15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11" xfId="23120" xr:uid="{0FEB6D6C-2F6B-427C-87C3-46D6234E5B4A}"/>
    <cellStyle name="Normal 3 6 2 2" xfId="333" xr:uid="{36049EDE-C6A9-45DB-9A97-490E6BFFA412}"/>
    <cellStyle name="Normal 3 6 2 2 10" xfId="23350" xr:uid="{3C323219-9328-4CEE-8B35-2357A4266399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2 5" xfId="27824" xr:uid="{01771E82-4109-4BAE-9A5B-AF1B91D4FE49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2 7" xfId="25473" xr:uid="{EEE1F7CA-D4EB-42AB-B95F-6A94CBF4EFA7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3 6" xfId="27499" xr:uid="{F7E05ACC-583A-47A9-A813-7E41DF524E90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4 6" xfId="25148" xr:uid="{42BEC1D2-FE4A-47DF-8AFD-79EBCD61224D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2 5" xfId="27654" xr:uid="{0509DA39-8207-4D4F-8790-37541384DB45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3 7" xfId="25303" xr:uid="{E8868B16-3D02-4806-AE04-7079A352613D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2 5" xfId="28053" xr:uid="{7D460FEC-A5E4-44ED-B75E-2E946341EC45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4 7" xfId="25702" xr:uid="{E18834C4-DDBC-4BE7-80CD-751076BED264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5 6" xfId="26658" xr:uid="{7A18A3C0-9403-42E2-B08E-395969AC17A3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6 6" xfId="24307" xr:uid="{24D956ED-CF83-4204-B122-2097CB0EEB81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23" xfId="22969" xr:uid="{97D24122-4A4E-4947-90AD-B74A30B4335C}"/>
    <cellStyle name="Normal 3 6 3" xfId="235" xr:uid="{E80FEE50-B623-4057-B3C5-747AEA1982AB}"/>
    <cellStyle name="Normal 3 6 3 10" xfId="17883" xr:uid="{7C4CDDD0-45F3-434E-B3C4-101524FF6DD0}"/>
    <cellStyle name="Normal 3 6 3 11" xfId="23045" xr:uid="{AAA2E99D-8DA5-4189-8C70-BEF2A3308C0A}"/>
    <cellStyle name="Normal 3 6 3 2" xfId="722" xr:uid="{15B1CA08-3EE0-4222-8DF8-6330A589A1B3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2 6" xfId="27730" xr:uid="{19DAEA58-9479-41E6-9242-274A5918598B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3 6" xfId="25379" xr:uid="{06B24542-20FA-4852-90CB-315782377CA1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2 9" xfId="23275" xr:uid="{A0344252-4197-4BE3-A12E-F5686A3E959D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2 5" xfId="27978" xr:uid="{3231778F-4AC1-41E5-9449-CA3718D74E67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3 7" xfId="25627" xr:uid="{1247E8ED-A370-4CDC-B056-88942AA09AFB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4 6" xfId="26718" xr:uid="{C40CCDAC-FB9C-4A7B-A6A7-8606950129BE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5 6" xfId="24367" xr:uid="{4DE6354C-96BF-44DB-8FE9-5698B30C050F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2 6" xfId="26778" xr:uid="{36652D1E-5255-422E-A1D1-96F75E0D1355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3 6" xfId="24427" xr:uid="{E75D5107-F607-44B3-B8E6-D12F13CC0929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4 9" xfId="23199" xr:uid="{ACA9D741-BB67-4DE5-816E-E3E08B3C43DF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2 5" xfId="26838" xr:uid="{794D3F5E-8A45-4FAC-BECC-F3F6D561621A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5 7" xfId="24487" xr:uid="{917B48ED-947C-4900-9CC3-889748E9D325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2 5" xfId="26898" xr:uid="{BCBDBBD4-E30C-4764-B29F-5431988DFE45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6 7" xfId="24547" xr:uid="{4E183DFC-9020-40AC-BB56-A47C8C7ABF55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2 5" xfId="26958" xr:uid="{2550B42C-CE2A-465B-818B-53DA18AC59F9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7 7" xfId="24607" xr:uid="{8B7E6E16-07AC-4287-8BBA-98B183DC3C35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2 5" xfId="27018" xr:uid="{899DEB2D-82E5-4882-A611-79292FB49932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8 7" xfId="24667" xr:uid="{6AE3E47D-EDD2-4264-9937-0F439B412233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2 5" xfId="27078" xr:uid="{30EA9EAF-3A0A-40A7-873D-C37F806A8FD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6 9 6" xfId="24727" xr:uid="{15AAB2DB-DC61-4B7F-8BDC-B3A7A32C2D81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13" xfId="23001" xr:uid="{81023975-EC62-4F59-8802-A569FF7AA731}"/>
    <cellStyle name="Normal 3 7 2" xfId="191" xr:uid="{6175D455-49EB-4CAF-A24A-E6C9CB24C3C1}"/>
    <cellStyle name="Normal 3 7 2 10" xfId="17990" xr:uid="{D6D0427C-96BC-42D2-802A-EFC2FAA30B8A}"/>
    <cellStyle name="Normal 3 7 2 11" xfId="23152" xr:uid="{6B155FBC-D68E-4CAB-9689-02E0A14F098F}"/>
    <cellStyle name="Normal 3 7 2 2" xfId="365" xr:uid="{C7178E72-D20B-483A-AAD5-55E8DE6906B1}"/>
    <cellStyle name="Normal 3 7 2 2 10" xfId="23382" xr:uid="{0AB833CD-881E-4D8C-82E3-279A2E9A19A5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2 5" xfId="27856" xr:uid="{CB9B96BF-E43B-4CDD-B26A-47385F546012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2 7" xfId="25505" xr:uid="{A20279AD-E9AC-42C8-A61A-6B74FAA083CF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3 6" xfId="27531" xr:uid="{504DF9D8-B1AB-4723-987F-E33CA321E9A5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4 6" xfId="25180" xr:uid="{CB27D243-7656-4045-81A6-E55786BB06B8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2 5" xfId="27686" xr:uid="{DD542C9A-C3F6-4E18-A345-DFF300959834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3 7" xfId="25335" xr:uid="{B56D9F78-86C8-472E-AA04-18ED32FF008C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2 5" xfId="28085" xr:uid="{402246C7-B1C6-4B7E-9DCD-7DD3C5E1CDA1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4 7" xfId="25734" xr:uid="{0B5E9466-5AE7-436F-87D3-FBEF9FA7AD3C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5 6" xfId="27350" xr:uid="{FDE8025C-FE87-4F64-98F3-9A5F06FBA778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6 6" xfId="24999" xr:uid="{0D10DF44-EAAC-431B-B173-E376AE06BF5B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11" xfId="23077" xr:uid="{DE66D5DE-EBBD-4C7E-A832-22F9B253A7AD}"/>
    <cellStyle name="Normal 3 7 3 2" xfId="754" xr:uid="{0A1C73E1-3192-44BF-AFA8-9E883CA5F589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2 6" xfId="27781" xr:uid="{C03DD017-67B1-47BC-82CF-DCA2B5C50DF6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3 6" xfId="25430" xr:uid="{DECDDC4A-763F-4188-93CF-0DBD28077C61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2 9" xfId="23307" xr:uid="{1D0FE52B-6489-47FF-BA55-B5CE37DC0371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2 5" xfId="28010" xr:uid="{D165F3DE-0F24-4456-BC0F-7AFA35CC3ED8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3 7" xfId="25659" xr:uid="{ECFEDAC9-F066-4612-9742-0C6AC81BCE7B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4 6" xfId="27456" xr:uid="{5A583C52-60F2-4CE7-B198-0C3A1D6D6872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5 6" xfId="25105" xr:uid="{C484E17D-8467-49A5-BD90-7121E654F95B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10" xfId="23231" xr:uid="{5A4E3396-9D66-46C9-BF7F-438EE545C1D0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2 6" xfId="27762" xr:uid="{A49402AE-BA6B-43AD-A3C1-F39069B59C9F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3 6" xfId="25411" xr:uid="{AEC21995-745C-4BD0-92D0-17A0552B59B9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2 5" xfId="27610" xr:uid="{A70D8C22-99D1-4A08-8172-8EF3074095C0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5 7" xfId="25259" xr:uid="{9FA850AA-60B2-44AC-A969-01D088583BED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2 5" xfId="27934" xr:uid="{4C1855F6-857A-45C6-A937-50AC5A22C161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6 7" xfId="25583" xr:uid="{B0306C04-A626-4CAB-B56D-482EC57E8CF3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7 6" xfId="25806" xr:uid="{7773FD0E-35F8-416E-8F0E-4345944C12E8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8 6" xfId="23455" xr:uid="{73737C8A-7CF2-48A5-8007-9E97A2A67D9F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11" xfId="23163" xr:uid="{541CFB4D-DAC7-441D-BFFF-41F81DE6E5BD}"/>
    <cellStyle name="Normal 3 8 2" xfId="377" xr:uid="{16D2D05E-3F30-4888-B17F-CE31BF24127E}"/>
    <cellStyle name="Normal 3 8 2 10" xfId="23393" xr:uid="{67C26C85-1037-4A70-9E28-18EA490C32F2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2 5" xfId="27867" xr:uid="{7CD13F9A-AD42-4528-BD99-AE586B534411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2 7" xfId="25516" xr:uid="{6040894E-2A79-48F0-A731-E5067D006577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3 6" xfId="27542" xr:uid="{A9C0DFC3-A692-4223-A37D-10E0FBEA9363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4 6" xfId="25191" xr:uid="{91C641C3-C921-432A-8EAA-EECEF90C9AF1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2 5" xfId="27624" xr:uid="{6858DB3B-D9F3-4263-9363-982C16C617FF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3 7" xfId="25273" xr:uid="{56F2B3DB-1183-4D18-82AE-C5F6C29E1F1E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2 5" xfId="28096" xr:uid="{FFA6F5F0-F769-4AFA-9E17-4FE259D16F8A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4 7" xfId="25745" xr:uid="{FB116562-E472-4995-A886-F5EF55376B00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5 6" xfId="25830" xr:uid="{E97A55CD-B9E6-4DB2-864E-E69921B83200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6 6" xfId="23479" xr:uid="{FC0EB862-ED23-46D1-9B9E-C22930E65E96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11" xfId="23015" xr:uid="{AF79C17E-B977-4F3A-A636-4F03DC728CCD}"/>
    <cellStyle name="Normal 3 9 2" xfId="692" xr:uid="{781A860C-D82F-41FF-BBEE-79DD3E270B6F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2 6" xfId="27700" xr:uid="{69539B72-E09C-4BB4-9D60-2B02676D1A5F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3 6" xfId="25349" xr:uid="{E78AE85D-8F12-4C19-AD1A-4CA63CF71925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2 9" xfId="23245" xr:uid="{5872F4CB-2C6C-4FD4-B52F-FA4CA1C0316D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2 5" xfId="27948" xr:uid="{C0E99B67-3831-497C-A332-805E586C7135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3 7" xfId="25597" xr:uid="{E40FED25-65C5-4334-A77E-365BDB0766A4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4 6" xfId="25854" xr:uid="{CD4079DE-47CF-47D6-8AD5-0DD332000BC3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5 6" xfId="23503" xr:uid="{53C1758A-0483-4EBB-A24C-B57BF4255AC8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2 5" xfId="25765" xr:uid="{4B76430E-1284-44D6-AAC9-9F5A15FA4B2A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5 4 6" xfId="23414" xr:uid="{74075E5D-523C-46D5-A911-15BDFC8B1949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2 5" xfId="25766" xr:uid="{0A7B5DE3-87E9-4F86-B61E-F777FC079056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6 5 6" xfId="23415" xr:uid="{F652B5EA-5CC7-4212-8885-9F712E22287C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2 5" xfId="25768" xr:uid="{8C67BF7A-0B2B-47DD-9A26-ABF07852A3DD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7 5 6" xfId="23417" xr:uid="{44603083-414D-40ED-836A-E1DC9A36D4A0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14" xfId="23004" xr:uid="{619C3EFA-50E9-4E3B-A96F-C40EA932FA2C}"/>
    <cellStyle name="Normal 9 2" xfId="194" xr:uid="{9F78BEF2-C766-457C-8BC0-355337136D9A}"/>
    <cellStyle name="Normal 9 2 10" xfId="17993" xr:uid="{7B7FFA38-197A-4BC3-AFC0-FF0E523F124B}"/>
    <cellStyle name="Normal 9 2 11" xfId="23155" xr:uid="{A5130551-25E1-442A-82A3-982F62918FC4}"/>
    <cellStyle name="Normal 9 2 2" xfId="368" xr:uid="{4AFE5516-62ED-430F-8ABA-9CB995B524AF}"/>
    <cellStyle name="Normal 9 2 2 10" xfId="23385" xr:uid="{820913BE-5D51-42B8-8490-4EAF97896B4B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2 5" xfId="27859" xr:uid="{FBB98490-D41E-4499-9757-E16CBC71C209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2 7" xfId="25508" xr:uid="{B6109EDF-D489-47D1-9FB8-D5FC0A9AB4CA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3 6" xfId="27534" xr:uid="{92ECAA00-AF62-497E-A16A-EAEAC8073A27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4 6" xfId="25183" xr:uid="{995AFFD1-FDFD-4EF9-8241-0CAE2645849E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2 5" xfId="27689" xr:uid="{408F148B-D1EC-4534-A50E-F507E0872D8A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3 7" xfId="25338" xr:uid="{943F9BD4-741D-4F17-AC18-430C2F125B4A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2 5" xfId="28088" xr:uid="{58C93401-25DC-4226-9D51-19FD49DC961E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4 7" xfId="25737" xr:uid="{65C6B9C4-53FB-4309-81DD-713A6B33BBF2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11" xfId="23080" xr:uid="{25956B51-BFB3-4652-9156-48FFAA1F3B50}"/>
    <cellStyle name="Normal 9 3 2" xfId="757" xr:uid="{55B87669-75F3-4263-84CC-73A5F064BD2A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2 6" xfId="27784" xr:uid="{256522BD-6333-4CE3-B1B8-00CC90332D47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3 6" xfId="25433" xr:uid="{B083BA8A-2976-4C67-BA5F-5226BC6FAA9D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2 9" xfId="23310" xr:uid="{68F2A9D8-D8C1-4A5B-A1D0-EAFE46199E11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2 5" xfId="28013" xr:uid="{3CE24A56-75AE-4394-975B-6363DA718202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3 7" xfId="25662" xr:uid="{F377F88F-A017-466B-9343-749D154A407A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4 6" xfId="27353" xr:uid="{F103C001-5EC1-4DC3-96A7-3F6767AF131F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5 6" xfId="25002" xr:uid="{F9B1AB8C-F581-4A59-9C75-37FAD85ED7C2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10" xfId="23234" xr:uid="{C7675FA2-0C2F-4463-A302-A4D82B43FF9E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2 5" xfId="27765" xr:uid="{DBE1DFBB-2D9F-4E5E-B2B9-286A0DF77E33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2 7" xfId="25414" xr:uid="{8F49AB0E-72B1-4BD9-A65A-26919D3306D7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3 6" xfId="25770" xr:uid="{EE3BCB89-8CB0-4A52-AB2B-386E2F7AD933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4 6" xfId="23419" xr:uid="{F7E62C07-3EDD-4995-93BC-C41C7751F2A2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2 5" xfId="27459" xr:uid="{338D5E93-5179-4B6D-A3C4-B4D73B87FE96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5 7" xfId="25108" xr:uid="{1118FBC5-0AF8-4B76-A1A0-C794C85736B9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2 5" xfId="27613" xr:uid="{375DDEE0-313B-42AD-B76A-BDF924364EE6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6 7" xfId="25262" xr:uid="{B5767681-3D50-4D5E-8623-8BE0D8C2E08E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2 5" xfId="27937" xr:uid="{13C23D94-E016-43A6-933C-C69389E51D0D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7 7" xfId="25586" xr:uid="{EB1D91C5-6E9C-4EDB-A165-19F31684E15E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8 6" xfId="25756" xr:uid="{3856830D-D957-4BE4-8FD4-329BD02EC68C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Normal 9 9 5" xfId="23405" xr:uid="{0AF8D199-7B74-4C2B-B22B-A0E31959C414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6927116" y="293291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651</xdr:row>
      <xdr:rowOff>146878</xdr:rowOff>
    </xdr:from>
    <xdr:to>
      <xdr:col>6</xdr:col>
      <xdr:colOff>1235486</xdr:colOff>
      <xdr:row>665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207065</xdr:colOff>
      <xdr:row>1</xdr:row>
      <xdr:rowOff>273326</xdr:rowOff>
    </xdr:from>
    <xdr:to>
      <xdr:col>13</xdr:col>
      <xdr:colOff>950843</xdr:colOff>
      <xdr:row>4</xdr:row>
      <xdr:rowOff>135835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388587" y="463826"/>
          <a:ext cx="2370068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38</xdr:row>
      <xdr:rowOff>99430</xdr:rowOff>
    </xdr:from>
    <xdr:to>
      <xdr:col>9</xdr:col>
      <xdr:colOff>185079</xdr:colOff>
      <xdr:row>52</xdr:row>
      <xdr:rowOff>157369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04"/>
  <sheetViews>
    <sheetView tabSelected="1" zoomScale="96" zoomScaleNormal="96" workbookViewId="0">
      <pane ySplit="8" topLeftCell="A9" activePane="bottomLeft" state="frozen"/>
      <selection pane="bottomLeft" activeCell="E4" sqref="E4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59.7109375" style="22" bestFit="1" customWidth="1"/>
    <col min="6" max="6" width="50.5703125" style="22" bestFit="1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42578125" bestFit="1" customWidth="1"/>
    <col min="16" max="16" width="4.1406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2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30">
        <v>2025</v>
      </c>
      <c r="F6" s="24" t="s">
        <v>7</v>
      </c>
      <c r="G6" s="7" t="s">
        <v>1301</v>
      </c>
      <c r="J6" s="2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45" x14ac:dyDescent="0.25">
      <c r="A8" s="32" t="s">
        <v>9</v>
      </c>
      <c r="B8" s="33" t="s">
        <v>10</v>
      </c>
      <c r="C8" s="33" t="s">
        <v>11</v>
      </c>
      <c r="D8" s="33" t="s">
        <v>12</v>
      </c>
      <c r="E8" s="34" t="s">
        <v>13</v>
      </c>
      <c r="F8" s="34" t="s">
        <v>14</v>
      </c>
      <c r="G8" s="33" t="s">
        <v>15</v>
      </c>
      <c r="H8" s="35" t="s">
        <v>16</v>
      </c>
      <c r="I8" s="35" t="s">
        <v>17</v>
      </c>
      <c r="J8" s="33" t="s">
        <v>18</v>
      </c>
      <c r="K8" s="27" t="s">
        <v>19</v>
      </c>
      <c r="L8" s="33" t="s">
        <v>20</v>
      </c>
      <c r="M8" s="27" t="s">
        <v>21</v>
      </c>
      <c r="N8" s="33" t="s">
        <v>22</v>
      </c>
      <c r="O8" s="27" t="s">
        <v>23</v>
      </c>
      <c r="P8" s="27" t="s">
        <v>1620</v>
      </c>
    </row>
    <row r="9" spans="1:16" x14ac:dyDescent="0.25">
      <c r="A9" s="58">
        <v>1</v>
      </c>
      <c r="B9" s="59" t="s">
        <v>24</v>
      </c>
      <c r="C9" s="59" t="s">
        <v>25</v>
      </c>
      <c r="D9" s="58" t="s">
        <v>26</v>
      </c>
      <c r="E9" s="60" t="s">
        <v>1627</v>
      </c>
      <c r="F9" s="59" t="s">
        <v>1610</v>
      </c>
      <c r="G9" s="58" t="s">
        <v>27</v>
      </c>
      <c r="H9" s="63">
        <v>39722</v>
      </c>
      <c r="I9" s="58" t="s">
        <v>28</v>
      </c>
      <c r="J9" s="44">
        <v>76629.41</v>
      </c>
      <c r="K9" s="52">
        <f>+J9*2.87%</f>
        <v>2199.2640670000001</v>
      </c>
      <c r="L9" s="57">
        <v>6615.97</v>
      </c>
      <c r="M9" s="52">
        <f>+J9*3.04%</f>
        <v>2329.5340639999999</v>
      </c>
      <c r="N9" s="52">
        <v>146.25</v>
      </c>
      <c r="O9" s="52">
        <f>+J9-K9-L9-M9-N9</f>
        <v>65338.391869000006</v>
      </c>
      <c r="P9" s="64">
        <v>440</v>
      </c>
    </row>
    <row r="10" spans="1:16" ht="14.25" customHeight="1" x14ac:dyDescent="0.25">
      <c r="A10" s="58">
        <v>2</v>
      </c>
      <c r="B10" s="67" t="s">
        <v>1648</v>
      </c>
      <c r="C10" s="57" t="s">
        <v>1649</v>
      </c>
      <c r="D10" s="64" t="s">
        <v>29</v>
      </c>
      <c r="E10" s="68" t="s">
        <v>1650</v>
      </c>
      <c r="F10" s="68" t="s">
        <v>1651</v>
      </c>
      <c r="G10" s="62" t="s">
        <v>1632</v>
      </c>
      <c r="H10" s="69">
        <v>45536</v>
      </c>
      <c r="I10" s="62" t="s">
        <v>28</v>
      </c>
      <c r="J10" s="44">
        <v>70000</v>
      </c>
      <c r="K10" s="52">
        <f>+J10*2.87%</f>
        <v>2009</v>
      </c>
      <c r="L10" s="57">
        <v>5368.45</v>
      </c>
      <c r="M10" s="52">
        <f>+J10*3.04%</f>
        <v>2128</v>
      </c>
      <c r="N10" s="52"/>
      <c r="O10" s="52">
        <f>+J10-K10-L10-M10-N10</f>
        <v>60494.55</v>
      </c>
      <c r="P10" s="64">
        <v>221</v>
      </c>
    </row>
    <row r="11" spans="1:16" ht="15.75" customHeight="1" x14ac:dyDescent="0.25">
      <c r="A11" s="58">
        <v>3</v>
      </c>
      <c r="B11" s="59" t="s">
        <v>31</v>
      </c>
      <c r="C11" s="59" t="s">
        <v>32</v>
      </c>
      <c r="D11" s="58" t="s">
        <v>29</v>
      </c>
      <c r="E11" s="80" t="s">
        <v>33</v>
      </c>
      <c r="F11" s="59" t="s">
        <v>1479</v>
      </c>
      <c r="G11" s="62" t="s">
        <v>30</v>
      </c>
      <c r="H11" s="63">
        <v>44256</v>
      </c>
      <c r="I11" s="63">
        <v>45352</v>
      </c>
      <c r="J11" s="44">
        <v>50000</v>
      </c>
      <c r="K11" s="52">
        <f>+J11*2.87%</f>
        <v>1435</v>
      </c>
      <c r="L11" s="57">
        <v>1854</v>
      </c>
      <c r="M11" s="53">
        <f>+J11*3.04%</f>
        <v>1520</v>
      </c>
      <c r="N11" s="52">
        <v>0</v>
      </c>
      <c r="O11" s="53">
        <f>+J11-K11-L11-M11-N11</f>
        <v>45191</v>
      </c>
      <c r="P11" s="64">
        <v>158</v>
      </c>
    </row>
    <row r="12" spans="1:16" x14ac:dyDescent="0.25">
      <c r="A12" s="58">
        <v>4</v>
      </c>
      <c r="B12" s="59" t="s">
        <v>34</v>
      </c>
      <c r="C12" s="59" t="s">
        <v>35</v>
      </c>
      <c r="D12" s="58" t="s">
        <v>29</v>
      </c>
      <c r="E12" s="60" t="s">
        <v>1865</v>
      </c>
      <c r="F12" s="59" t="s">
        <v>1479</v>
      </c>
      <c r="G12" s="62" t="s">
        <v>30</v>
      </c>
      <c r="H12" s="63">
        <v>44470</v>
      </c>
      <c r="I12" s="63">
        <v>45200</v>
      </c>
      <c r="J12" s="44">
        <v>45000</v>
      </c>
      <c r="K12" s="52">
        <f>+J12*2.87%</f>
        <v>1291.5</v>
      </c>
      <c r="L12" s="57">
        <v>1148.33</v>
      </c>
      <c r="M12" s="53">
        <f>+J12*3.04%</f>
        <v>1368</v>
      </c>
      <c r="N12" s="52">
        <v>0</v>
      </c>
      <c r="O12" s="53">
        <f>+J12-K12-L12-M12-N12</f>
        <v>41192.17</v>
      </c>
      <c r="P12" s="64">
        <v>20</v>
      </c>
    </row>
    <row r="13" spans="1:16" x14ac:dyDescent="0.25">
      <c r="A13" s="58">
        <v>5</v>
      </c>
      <c r="B13" s="59" t="s">
        <v>36</v>
      </c>
      <c r="C13" s="59" t="s">
        <v>37</v>
      </c>
      <c r="D13" s="58" t="s">
        <v>29</v>
      </c>
      <c r="E13" s="93" t="s">
        <v>38</v>
      </c>
      <c r="F13" s="59" t="s">
        <v>1479</v>
      </c>
      <c r="G13" s="62" t="s">
        <v>30</v>
      </c>
      <c r="H13" s="63">
        <v>45261</v>
      </c>
      <c r="I13" s="63">
        <v>45444</v>
      </c>
      <c r="J13" s="44">
        <v>45000</v>
      </c>
      <c r="K13" s="52">
        <f>+J13*2.87%</f>
        <v>1291.5</v>
      </c>
      <c r="L13" s="57">
        <v>1148.33</v>
      </c>
      <c r="M13" s="53">
        <f>+J13*3.04%</f>
        <v>1368</v>
      </c>
      <c r="N13" s="52">
        <v>0</v>
      </c>
      <c r="O13" s="53">
        <f>+J13-K13-L13-M13-N13</f>
        <v>41192.17</v>
      </c>
      <c r="P13" s="64">
        <v>32</v>
      </c>
    </row>
    <row r="14" spans="1:16" x14ac:dyDescent="0.25">
      <c r="A14" s="58">
        <v>6</v>
      </c>
      <c r="B14" s="59" t="s">
        <v>39</v>
      </c>
      <c r="C14" s="59" t="s">
        <v>40</v>
      </c>
      <c r="D14" s="58" t="s">
        <v>26</v>
      </c>
      <c r="E14" s="60" t="s">
        <v>1523</v>
      </c>
      <c r="F14" s="59" t="s">
        <v>1479</v>
      </c>
      <c r="G14" s="62" t="s">
        <v>30</v>
      </c>
      <c r="H14" s="63">
        <v>44470</v>
      </c>
      <c r="I14" s="63">
        <v>45200</v>
      </c>
      <c r="J14" s="44">
        <v>31500</v>
      </c>
      <c r="K14" s="52">
        <f>+J14*2.87%</f>
        <v>904.05</v>
      </c>
      <c r="L14" s="52">
        <v>0</v>
      </c>
      <c r="M14" s="53">
        <f>+J14*3.04%</f>
        <v>957.6</v>
      </c>
      <c r="N14" s="52">
        <v>0</v>
      </c>
      <c r="O14" s="53">
        <f>+J14-K14-L14-M14-N14</f>
        <v>29638.350000000002</v>
      </c>
      <c r="P14" s="64">
        <v>21</v>
      </c>
    </row>
    <row r="15" spans="1:16" x14ac:dyDescent="0.25">
      <c r="A15" s="58">
        <v>7</v>
      </c>
      <c r="B15" s="59" t="s">
        <v>41</v>
      </c>
      <c r="C15" s="59" t="s">
        <v>42</v>
      </c>
      <c r="D15" s="58" t="s">
        <v>29</v>
      </c>
      <c r="E15" s="60" t="s">
        <v>43</v>
      </c>
      <c r="F15" s="59" t="s">
        <v>1488</v>
      </c>
      <c r="G15" s="62" t="s">
        <v>30</v>
      </c>
      <c r="H15" s="63">
        <v>41323</v>
      </c>
      <c r="I15" s="63">
        <v>45340</v>
      </c>
      <c r="J15" s="44">
        <v>30000</v>
      </c>
      <c r="K15" s="52">
        <f>+J15*2.87%</f>
        <v>861</v>
      </c>
      <c r="L15" s="52">
        <v>0</v>
      </c>
      <c r="M15" s="53">
        <f>+J15*3.04%</f>
        <v>912</v>
      </c>
      <c r="N15" s="52">
        <v>11145.42</v>
      </c>
      <c r="O15" s="53">
        <f>+J15-K15-L15-M15-N15</f>
        <v>17081.580000000002</v>
      </c>
      <c r="P15" s="64">
        <v>117</v>
      </c>
    </row>
    <row r="16" spans="1:16" ht="18" customHeight="1" x14ac:dyDescent="0.25">
      <c r="A16" s="58">
        <v>8</v>
      </c>
      <c r="B16" s="59" t="s">
        <v>294</v>
      </c>
      <c r="C16" s="59" t="s">
        <v>1681</v>
      </c>
      <c r="D16" s="58" t="s">
        <v>29</v>
      </c>
      <c r="E16" s="60" t="s">
        <v>1866</v>
      </c>
      <c r="F16" s="59" t="s">
        <v>1488</v>
      </c>
      <c r="G16" s="62" t="s">
        <v>1632</v>
      </c>
      <c r="H16" s="63">
        <v>45597</v>
      </c>
      <c r="I16" s="63" t="s">
        <v>28</v>
      </c>
      <c r="J16" s="44">
        <v>30000</v>
      </c>
      <c r="K16" s="52">
        <f>+J16*2.87%</f>
        <v>861</v>
      </c>
      <c r="L16" s="52">
        <v>0</v>
      </c>
      <c r="M16" s="53">
        <f>+J16*3.04%</f>
        <v>912</v>
      </c>
      <c r="N16" s="52"/>
      <c r="O16" s="53">
        <f>+J16-K16-L16-M16-N16</f>
        <v>28227</v>
      </c>
      <c r="P16" s="64">
        <v>226</v>
      </c>
    </row>
    <row r="17" spans="1:16" ht="18.75" customHeight="1" x14ac:dyDescent="0.25">
      <c r="A17" s="58">
        <v>9</v>
      </c>
      <c r="B17" s="59" t="s">
        <v>44</v>
      </c>
      <c r="C17" s="59" t="s">
        <v>45</v>
      </c>
      <c r="D17" s="58" t="s">
        <v>29</v>
      </c>
      <c r="E17" s="60" t="s">
        <v>46</v>
      </c>
      <c r="F17" s="65" t="s">
        <v>1489</v>
      </c>
      <c r="G17" s="62" t="s">
        <v>30</v>
      </c>
      <c r="H17" s="63">
        <v>39600</v>
      </c>
      <c r="I17" s="63">
        <v>45078</v>
      </c>
      <c r="J17" s="44">
        <v>38187</v>
      </c>
      <c r="K17" s="52">
        <f>+J17*2.87%</f>
        <v>1095.9668999999999</v>
      </c>
      <c r="L17" s="57">
        <v>186.77</v>
      </c>
      <c r="M17" s="53">
        <f>+J17*3.04%</f>
        <v>1160.8848</v>
      </c>
      <c r="N17" s="52">
        <v>0</v>
      </c>
      <c r="O17" s="53">
        <f>+J17-K17-L17-M17-N17</f>
        <v>35743.378300000004</v>
      </c>
      <c r="P17" s="64">
        <v>53</v>
      </c>
    </row>
    <row r="18" spans="1:16" ht="17.25" customHeight="1" x14ac:dyDescent="0.25">
      <c r="A18" s="58">
        <v>10</v>
      </c>
      <c r="B18" s="59" t="s">
        <v>47</v>
      </c>
      <c r="C18" s="59" t="s">
        <v>48</v>
      </c>
      <c r="D18" s="58" t="s">
        <v>26</v>
      </c>
      <c r="E18" s="122" t="s">
        <v>1530</v>
      </c>
      <c r="F18" s="65" t="s">
        <v>1489</v>
      </c>
      <c r="G18" s="62" t="s">
        <v>30</v>
      </c>
      <c r="H18" s="63">
        <v>45383</v>
      </c>
      <c r="I18" s="63">
        <v>45566</v>
      </c>
      <c r="J18" s="45">
        <v>24000</v>
      </c>
      <c r="K18" s="52">
        <f>+J18*2.87%</f>
        <v>688.8</v>
      </c>
      <c r="L18" s="52">
        <v>0</v>
      </c>
      <c r="M18" s="53">
        <f>+J18*3.04%</f>
        <v>729.6</v>
      </c>
      <c r="N18" s="52">
        <v>0</v>
      </c>
      <c r="O18" s="53">
        <f>+J18-K18-L18-M18-N18</f>
        <v>22581.600000000002</v>
      </c>
      <c r="P18" s="64">
        <v>35</v>
      </c>
    </row>
    <row r="19" spans="1:16" x14ac:dyDescent="0.25">
      <c r="A19" s="58">
        <v>11</v>
      </c>
      <c r="B19" s="59" t="s">
        <v>49</v>
      </c>
      <c r="C19" s="59" t="s">
        <v>50</v>
      </c>
      <c r="D19" s="58" t="s">
        <v>29</v>
      </c>
      <c r="E19" s="60" t="s">
        <v>1867</v>
      </c>
      <c r="F19" s="59" t="s">
        <v>1490</v>
      </c>
      <c r="G19" s="62" t="s">
        <v>30</v>
      </c>
      <c r="H19" s="63">
        <v>39602</v>
      </c>
      <c r="I19" s="63">
        <v>45080</v>
      </c>
      <c r="J19" s="44">
        <v>35000</v>
      </c>
      <c r="K19" s="52">
        <f>+J19*2.87%</f>
        <v>1004.5</v>
      </c>
      <c r="L19" s="52">
        <v>0</v>
      </c>
      <c r="M19" s="53">
        <f>+J19*3.04%</f>
        <v>1064</v>
      </c>
      <c r="N19" s="52">
        <v>0</v>
      </c>
      <c r="O19" s="53">
        <f>+J19-K19-L19-M19-N19</f>
        <v>32931.5</v>
      </c>
      <c r="P19" s="64">
        <v>105</v>
      </c>
    </row>
    <row r="20" spans="1:16" x14ac:dyDescent="0.25">
      <c r="A20" s="58">
        <v>12</v>
      </c>
      <c r="B20" s="59" t="s">
        <v>51</v>
      </c>
      <c r="C20" s="59" t="s">
        <v>52</v>
      </c>
      <c r="D20" s="58" t="s">
        <v>26</v>
      </c>
      <c r="E20" s="60" t="s">
        <v>53</v>
      </c>
      <c r="F20" s="65" t="s">
        <v>1490</v>
      </c>
      <c r="G20" s="58" t="s">
        <v>27</v>
      </c>
      <c r="H20" s="63">
        <v>44593</v>
      </c>
      <c r="I20" s="58" t="s">
        <v>28</v>
      </c>
      <c r="J20" s="44">
        <v>22000</v>
      </c>
      <c r="K20" s="52">
        <f>+J20*2.87%</f>
        <v>631.4</v>
      </c>
      <c r="L20" s="52">
        <v>0</v>
      </c>
      <c r="M20" s="52">
        <f>+J20*3.04%</f>
        <v>668.8</v>
      </c>
      <c r="N20" s="52">
        <v>0</v>
      </c>
      <c r="O20" s="52">
        <f>+J20-K20-L20-M20-N20</f>
        <v>20699.8</v>
      </c>
      <c r="P20" s="64">
        <v>203</v>
      </c>
    </row>
    <row r="21" spans="1:16" x14ac:dyDescent="0.25">
      <c r="A21" s="58">
        <v>13</v>
      </c>
      <c r="B21" s="59" t="s">
        <v>54</v>
      </c>
      <c r="C21" s="59" t="s">
        <v>55</v>
      </c>
      <c r="D21" s="58" t="s">
        <v>26</v>
      </c>
      <c r="E21" s="60" t="s">
        <v>1579</v>
      </c>
      <c r="F21" s="65" t="s">
        <v>1578</v>
      </c>
      <c r="G21" s="62" t="s">
        <v>30</v>
      </c>
      <c r="H21" s="63">
        <v>41487</v>
      </c>
      <c r="I21" s="63">
        <v>45139</v>
      </c>
      <c r="J21" s="44">
        <v>50000</v>
      </c>
      <c r="K21" s="52">
        <f>+J21*2.87%</f>
        <v>1435</v>
      </c>
      <c r="L21" s="57">
        <v>1854</v>
      </c>
      <c r="M21" s="53">
        <f>+J21*3.04%</f>
        <v>1520</v>
      </c>
      <c r="N21" s="52">
        <v>0</v>
      </c>
      <c r="O21" s="53">
        <f>+J21-K21-L21-M21-N21</f>
        <v>45191</v>
      </c>
      <c r="P21" s="64">
        <v>123</v>
      </c>
    </row>
    <row r="22" spans="1:16" ht="15.75" customHeight="1" x14ac:dyDescent="0.25">
      <c r="A22" s="58">
        <v>14</v>
      </c>
      <c r="B22" s="59" t="s">
        <v>56</v>
      </c>
      <c r="C22" s="59" t="s">
        <v>57</v>
      </c>
      <c r="D22" s="58" t="s">
        <v>29</v>
      </c>
      <c r="E22" s="60" t="s">
        <v>58</v>
      </c>
      <c r="F22" s="59" t="s">
        <v>1486</v>
      </c>
      <c r="G22" s="62" t="s">
        <v>30</v>
      </c>
      <c r="H22" s="63">
        <v>39569</v>
      </c>
      <c r="I22" s="63">
        <v>45047</v>
      </c>
      <c r="J22" s="44">
        <v>50000</v>
      </c>
      <c r="K22" s="52">
        <f>+J22*2.87%</f>
        <v>1435</v>
      </c>
      <c r="L22" s="57">
        <v>1854</v>
      </c>
      <c r="M22" s="53">
        <f>+J22*3.04%</f>
        <v>1520</v>
      </c>
      <c r="N22" s="52">
        <v>0</v>
      </c>
      <c r="O22" s="53">
        <f>+J22-K22-L22-M22-N22</f>
        <v>45191</v>
      </c>
      <c r="P22" s="64">
        <v>61</v>
      </c>
    </row>
    <row r="23" spans="1:16" ht="15.75" customHeight="1" x14ac:dyDescent="0.25">
      <c r="A23" s="58">
        <v>15</v>
      </c>
      <c r="B23" s="59" t="s">
        <v>59</v>
      </c>
      <c r="C23" s="59" t="s">
        <v>60</v>
      </c>
      <c r="D23" s="58" t="s">
        <v>26</v>
      </c>
      <c r="E23" s="60" t="s">
        <v>61</v>
      </c>
      <c r="F23" s="65" t="s">
        <v>1487</v>
      </c>
      <c r="G23" s="58" t="s">
        <v>27</v>
      </c>
      <c r="H23" s="63">
        <v>40527</v>
      </c>
      <c r="I23" s="58" t="s">
        <v>28</v>
      </c>
      <c r="J23" s="44">
        <v>14300</v>
      </c>
      <c r="K23" s="52">
        <f>+J23*2.87%</f>
        <v>410.41</v>
      </c>
      <c r="L23" s="52">
        <v>0</v>
      </c>
      <c r="M23" s="52">
        <f>+J23*3.04%</f>
        <v>434.72</v>
      </c>
      <c r="N23" s="52">
        <v>11517.32</v>
      </c>
      <c r="O23" s="52">
        <f>+J23-K23-L23-M23-N23</f>
        <v>1937.5500000000011</v>
      </c>
      <c r="P23" s="64">
        <v>388</v>
      </c>
    </row>
    <row r="24" spans="1:16" ht="15.75" customHeight="1" x14ac:dyDescent="0.25">
      <c r="A24" s="58">
        <v>16</v>
      </c>
      <c r="B24" s="59" t="s">
        <v>62</v>
      </c>
      <c r="C24" s="59" t="s">
        <v>63</v>
      </c>
      <c r="D24" s="58" t="s">
        <v>29</v>
      </c>
      <c r="E24" s="60" t="s">
        <v>64</v>
      </c>
      <c r="F24" s="65" t="s">
        <v>1487</v>
      </c>
      <c r="G24" s="58" t="s">
        <v>27</v>
      </c>
      <c r="H24" s="63">
        <v>39543</v>
      </c>
      <c r="I24" s="58" t="s">
        <v>28</v>
      </c>
      <c r="J24" s="44">
        <v>14500</v>
      </c>
      <c r="K24" s="52">
        <f>+J24*2.87%</f>
        <v>416.15</v>
      </c>
      <c r="L24" s="52">
        <v>0</v>
      </c>
      <c r="M24" s="52">
        <f>+J24*3.04%</f>
        <v>440.8</v>
      </c>
      <c r="N24" s="52">
        <v>0</v>
      </c>
      <c r="O24" s="52">
        <f>+J24-K24-L24-M24-N24</f>
        <v>13643.050000000001</v>
      </c>
      <c r="P24" s="64">
        <v>460</v>
      </c>
    </row>
    <row r="25" spans="1:16" ht="15.75" customHeight="1" x14ac:dyDescent="0.25">
      <c r="A25" s="58">
        <v>17</v>
      </c>
      <c r="B25" s="59" t="s">
        <v>65</v>
      </c>
      <c r="C25" s="59" t="s">
        <v>66</v>
      </c>
      <c r="D25" s="58" t="s">
        <v>26</v>
      </c>
      <c r="E25" s="60" t="s">
        <v>64</v>
      </c>
      <c r="F25" s="65" t="s">
        <v>1487</v>
      </c>
      <c r="G25" s="58" t="s">
        <v>27</v>
      </c>
      <c r="H25" s="63">
        <v>39539</v>
      </c>
      <c r="I25" s="58" t="s">
        <v>28</v>
      </c>
      <c r="J25" s="44">
        <v>14500</v>
      </c>
      <c r="K25" s="52">
        <f>+J25*2.87%</f>
        <v>416.15</v>
      </c>
      <c r="L25" s="52">
        <v>0</v>
      </c>
      <c r="M25" s="52">
        <f>+J25*3.04%</f>
        <v>440.8</v>
      </c>
      <c r="N25" s="52">
        <v>0</v>
      </c>
      <c r="O25" s="52">
        <f>+J25-K25-L25-M25-N25</f>
        <v>13643.050000000001</v>
      </c>
      <c r="P25" s="64">
        <v>461</v>
      </c>
    </row>
    <row r="26" spans="1:16" ht="15.75" customHeight="1" x14ac:dyDescent="0.25">
      <c r="A26" s="58">
        <v>18</v>
      </c>
      <c r="B26" s="59" t="s">
        <v>67</v>
      </c>
      <c r="C26" s="59" t="s">
        <v>68</v>
      </c>
      <c r="D26" s="58" t="s">
        <v>26</v>
      </c>
      <c r="E26" s="60" t="s">
        <v>64</v>
      </c>
      <c r="F26" s="65" t="s">
        <v>1487</v>
      </c>
      <c r="G26" s="58" t="s">
        <v>27</v>
      </c>
      <c r="H26" s="63">
        <v>39630</v>
      </c>
      <c r="I26" s="58" t="s">
        <v>28</v>
      </c>
      <c r="J26" s="44">
        <v>14500</v>
      </c>
      <c r="K26" s="52">
        <f>+J26*2.87%</f>
        <v>416.15</v>
      </c>
      <c r="L26" s="52">
        <v>0</v>
      </c>
      <c r="M26" s="52">
        <f>+J26*3.04%</f>
        <v>440.8</v>
      </c>
      <c r="N26" s="52">
        <v>8917.3700000000008</v>
      </c>
      <c r="O26" s="52">
        <f>+J26-K26-L26-M26-N26</f>
        <v>4725.68</v>
      </c>
      <c r="P26" s="64">
        <v>463</v>
      </c>
    </row>
    <row r="27" spans="1:16" ht="15.75" customHeight="1" x14ac:dyDescent="0.25">
      <c r="A27" s="58">
        <v>19</v>
      </c>
      <c r="B27" s="59" t="s">
        <v>69</v>
      </c>
      <c r="C27" s="59" t="s">
        <v>70</v>
      </c>
      <c r="D27" s="58" t="s">
        <v>26</v>
      </c>
      <c r="E27" s="60" t="s">
        <v>64</v>
      </c>
      <c r="F27" s="65" t="s">
        <v>1487</v>
      </c>
      <c r="G27" s="58" t="s">
        <v>27</v>
      </c>
      <c r="H27" s="63">
        <v>40210</v>
      </c>
      <c r="I27" s="58" t="s">
        <v>28</v>
      </c>
      <c r="J27" s="44">
        <v>14500</v>
      </c>
      <c r="K27" s="52">
        <f>+J27*2.87%</f>
        <v>416.15</v>
      </c>
      <c r="L27" s="52">
        <v>0</v>
      </c>
      <c r="M27" s="52">
        <f>+J27*3.04%</f>
        <v>440.8</v>
      </c>
      <c r="N27" s="52">
        <v>0</v>
      </c>
      <c r="O27" s="52">
        <f>+J27-K27-L27-M27-N27</f>
        <v>13643.050000000001</v>
      </c>
      <c r="P27" s="64">
        <v>465</v>
      </c>
    </row>
    <row r="28" spans="1:16" ht="15.75" customHeight="1" x14ac:dyDescent="0.25">
      <c r="A28" s="58">
        <v>20</v>
      </c>
      <c r="B28" s="59" t="s">
        <v>71</v>
      </c>
      <c r="C28" s="59" t="s">
        <v>72</v>
      </c>
      <c r="D28" s="58" t="s">
        <v>26</v>
      </c>
      <c r="E28" s="60" t="s">
        <v>64</v>
      </c>
      <c r="F28" s="65" t="s">
        <v>1487</v>
      </c>
      <c r="G28" s="58" t="s">
        <v>27</v>
      </c>
      <c r="H28" s="63">
        <v>40456</v>
      </c>
      <c r="I28" s="58" t="s">
        <v>28</v>
      </c>
      <c r="J28" s="44">
        <v>14500</v>
      </c>
      <c r="K28" s="52">
        <f>+J28*2.87%</f>
        <v>416.15</v>
      </c>
      <c r="L28" s="52">
        <v>0</v>
      </c>
      <c r="M28" s="52">
        <f>+J28*3.04%</f>
        <v>440.8</v>
      </c>
      <c r="N28" s="52">
        <v>7245.27</v>
      </c>
      <c r="O28" s="52">
        <f>+J28-K28-L28-M28-N28</f>
        <v>6397.7800000000007</v>
      </c>
      <c r="P28" s="64">
        <v>466</v>
      </c>
    </row>
    <row r="29" spans="1:16" ht="15.75" customHeight="1" x14ac:dyDescent="0.25">
      <c r="A29" s="58">
        <v>21</v>
      </c>
      <c r="B29" s="59" t="s">
        <v>73</v>
      </c>
      <c r="C29" s="59" t="s">
        <v>74</v>
      </c>
      <c r="D29" s="58" t="s">
        <v>26</v>
      </c>
      <c r="E29" s="60" t="s">
        <v>64</v>
      </c>
      <c r="F29" s="65" t="s">
        <v>1487</v>
      </c>
      <c r="G29" s="58" t="s">
        <v>27</v>
      </c>
      <c r="H29" s="63">
        <v>44593</v>
      </c>
      <c r="I29" s="58" t="s">
        <v>28</v>
      </c>
      <c r="J29" s="44">
        <v>14500</v>
      </c>
      <c r="K29" s="52">
        <f>+J29*2.87%</f>
        <v>416.15</v>
      </c>
      <c r="L29" s="52">
        <v>0</v>
      </c>
      <c r="M29" s="52">
        <f>+J29*3.04%</f>
        <v>440.8</v>
      </c>
      <c r="N29" s="52">
        <v>12383.4</v>
      </c>
      <c r="O29" s="52">
        <f>+J29-K29-L29-M29-N29</f>
        <v>1259.6500000000015</v>
      </c>
      <c r="P29" s="64">
        <v>467</v>
      </c>
    </row>
    <row r="30" spans="1:16" ht="15.75" customHeight="1" x14ac:dyDescent="0.25">
      <c r="A30" s="58">
        <v>22</v>
      </c>
      <c r="B30" s="59" t="s">
        <v>75</v>
      </c>
      <c r="C30" s="59" t="s">
        <v>76</v>
      </c>
      <c r="D30" s="58" t="s">
        <v>26</v>
      </c>
      <c r="E30" s="60" t="s">
        <v>64</v>
      </c>
      <c r="F30" s="65" t="s">
        <v>1487</v>
      </c>
      <c r="G30" s="58" t="s">
        <v>27</v>
      </c>
      <c r="H30" s="63">
        <v>41470</v>
      </c>
      <c r="I30" s="58" t="s">
        <v>28</v>
      </c>
      <c r="J30" s="44">
        <v>14500</v>
      </c>
      <c r="K30" s="52">
        <f>+J30*2.87%</f>
        <v>416.15</v>
      </c>
      <c r="L30" s="52">
        <v>0</v>
      </c>
      <c r="M30" s="52">
        <f>+J30*3.04%</f>
        <v>440.8</v>
      </c>
      <c r="N30" s="52">
        <v>0</v>
      </c>
      <c r="O30" s="52">
        <f>+J30-K30-L30-M30-N30</f>
        <v>13643.050000000001</v>
      </c>
      <c r="P30" s="64">
        <v>500</v>
      </c>
    </row>
    <row r="31" spans="1:16" ht="15.75" customHeight="1" x14ac:dyDescent="0.25">
      <c r="A31" s="58">
        <v>23</v>
      </c>
      <c r="B31" s="59" t="s">
        <v>77</v>
      </c>
      <c r="C31" s="59" t="s">
        <v>78</v>
      </c>
      <c r="D31" s="58" t="s">
        <v>26</v>
      </c>
      <c r="E31" s="60" t="s">
        <v>64</v>
      </c>
      <c r="F31" s="65" t="s">
        <v>1487</v>
      </c>
      <c r="G31" s="58" t="s">
        <v>27</v>
      </c>
      <c r="H31" s="63">
        <v>41969</v>
      </c>
      <c r="I31" s="58" t="s">
        <v>28</v>
      </c>
      <c r="J31" s="44">
        <v>14500</v>
      </c>
      <c r="K31" s="52">
        <f>+J31*2.87%</f>
        <v>416.15</v>
      </c>
      <c r="L31" s="52">
        <v>0</v>
      </c>
      <c r="M31" s="52">
        <f>+J31*3.04%</f>
        <v>440.8</v>
      </c>
      <c r="N31" s="52">
        <v>7226.99</v>
      </c>
      <c r="O31" s="52">
        <f>+J31-K31-L31-M31-N31</f>
        <v>6416.0600000000013</v>
      </c>
      <c r="P31" s="64">
        <v>519</v>
      </c>
    </row>
    <row r="32" spans="1:16" ht="17.25" customHeight="1" x14ac:dyDescent="0.25">
      <c r="A32" s="58">
        <v>24</v>
      </c>
      <c r="B32" s="59" t="s">
        <v>79</v>
      </c>
      <c r="C32" s="59" t="s">
        <v>80</v>
      </c>
      <c r="D32" s="58" t="s">
        <v>26</v>
      </c>
      <c r="E32" s="60" t="s">
        <v>64</v>
      </c>
      <c r="F32" s="65" t="s">
        <v>1487</v>
      </c>
      <c r="G32" s="58" t="s">
        <v>27</v>
      </c>
      <c r="H32" s="63">
        <v>42439</v>
      </c>
      <c r="I32" s="58" t="s">
        <v>28</v>
      </c>
      <c r="J32" s="44">
        <v>14500</v>
      </c>
      <c r="K32" s="52">
        <f>+J32*2.87%</f>
        <v>416.15</v>
      </c>
      <c r="L32" s="52">
        <v>8410.61</v>
      </c>
      <c r="M32" s="52">
        <f>+J32*3.04%</f>
        <v>440.8</v>
      </c>
      <c r="N32" s="52">
        <v>0</v>
      </c>
      <c r="O32" s="52">
        <f>+J32-K32-L32-M32-N32</f>
        <v>5232.4399999999996</v>
      </c>
      <c r="P32" s="64">
        <v>540</v>
      </c>
    </row>
    <row r="33" spans="1:16" ht="15.75" customHeight="1" x14ac:dyDescent="0.25">
      <c r="A33" s="58">
        <v>25</v>
      </c>
      <c r="B33" s="59" t="s">
        <v>81</v>
      </c>
      <c r="C33" s="59" t="s">
        <v>82</v>
      </c>
      <c r="D33" s="58" t="s">
        <v>26</v>
      </c>
      <c r="E33" s="60" t="s">
        <v>64</v>
      </c>
      <c r="F33" s="65" t="s">
        <v>1487</v>
      </c>
      <c r="G33" s="58" t="s">
        <v>27</v>
      </c>
      <c r="H33" s="63">
        <v>43010</v>
      </c>
      <c r="I33" s="58" t="s">
        <v>28</v>
      </c>
      <c r="J33" s="44">
        <v>14500</v>
      </c>
      <c r="K33" s="52">
        <f>+J33*2.87%</f>
        <v>416.15</v>
      </c>
      <c r="L33" s="52">
        <v>0</v>
      </c>
      <c r="M33" s="52">
        <f>+J33*3.04%</f>
        <v>440.8</v>
      </c>
      <c r="N33" s="52">
        <v>0</v>
      </c>
      <c r="O33" s="52">
        <f>+J33-K33-L33-M33-N33</f>
        <v>13643.050000000001</v>
      </c>
      <c r="P33" s="64">
        <v>556</v>
      </c>
    </row>
    <row r="34" spans="1:16" ht="15.75" customHeight="1" x14ac:dyDescent="0.25">
      <c r="A34" s="58">
        <v>26</v>
      </c>
      <c r="B34" s="59" t="s">
        <v>83</v>
      </c>
      <c r="C34" s="59" t="s">
        <v>84</v>
      </c>
      <c r="D34" s="58" t="s">
        <v>26</v>
      </c>
      <c r="E34" s="60" t="s">
        <v>61</v>
      </c>
      <c r="F34" s="65" t="s">
        <v>1487</v>
      </c>
      <c r="G34" s="58" t="s">
        <v>27</v>
      </c>
      <c r="H34" s="63">
        <v>44470</v>
      </c>
      <c r="I34" s="58" t="s">
        <v>28</v>
      </c>
      <c r="J34" s="44">
        <v>14500</v>
      </c>
      <c r="K34" s="52">
        <f>+J34*2.87%</f>
        <v>416.15</v>
      </c>
      <c r="L34" s="52">
        <v>0</v>
      </c>
      <c r="M34" s="52">
        <f>+J34*3.04%</f>
        <v>440.8</v>
      </c>
      <c r="N34" s="52"/>
      <c r="O34" s="52">
        <f>+J34-K34-L34-M34-N34</f>
        <v>13643.050000000001</v>
      </c>
      <c r="P34" s="64">
        <v>191</v>
      </c>
    </row>
    <row r="35" spans="1:16" ht="15.75" customHeight="1" x14ac:dyDescent="0.25">
      <c r="A35" s="58">
        <v>27</v>
      </c>
      <c r="B35" s="59" t="s">
        <v>85</v>
      </c>
      <c r="C35" s="59" t="s">
        <v>86</v>
      </c>
      <c r="D35" s="58" t="s">
        <v>26</v>
      </c>
      <c r="E35" s="60" t="s">
        <v>61</v>
      </c>
      <c r="F35" s="65" t="s">
        <v>1487</v>
      </c>
      <c r="G35" s="58" t="s">
        <v>27</v>
      </c>
      <c r="H35" s="63">
        <v>44471</v>
      </c>
      <c r="I35" s="58" t="s">
        <v>28</v>
      </c>
      <c r="J35" s="44">
        <v>14500</v>
      </c>
      <c r="K35" s="52">
        <f>+J35*2.87%</f>
        <v>416.15</v>
      </c>
      <c r="L35" s="52">
        <v>0</v>
      </c>
      <c r="M35" s="52">
        <f>+J35*3.04%</f>
        <v>440.8</v>
      </c>
      <c r="N35" s="52">
        <v>0</v>
      </c>
      <c r="O35" s="52">
        <f>+J35-K35-L35-M35-N35</f>
        <v>13643.050000000001</v>
      </c>
      <c r="P35" s="64">
        <v>192</v>
      </c>
    </row>
    <row r="36" spans="1:16" ht="15.75" customHeight="1" x14ac:dyDescent="0.25">
      <c r="A36" s="58">
        <v>28</v>
      </c>
      <c r="B36" s="59" t="s">
        <v>87</v>
      </c>
      <c r="C36" s="59" t="s">
        <v>88</v>
      </c>
      <c r="D36" s="58" t="s">
        <v>26</v>
      </c>
      <c r="E36" s="60" t="s">
        <v>61</v>
      </c>
      <c r="F36" s="65" t="s">
        <v>1487</v>
      </c>
      <c r="G36" s="58" t="s">
        <v>27</v>
      </c>
      <c r="H36" s="63">
        <v>45078</v>
      </c>
      <c r="I36" s="58" t="s">
        <v>28</v>
      </c>
      <c r="J36" s="44">
        <v>14500</v>
      </c>
      <c r="K36" s="52">
        <f>+J36*2.87%</f>
        <v>416.15</v>
      </c>
      <c r="L36" s="52">
        <v>0</v>
      </c>
      <c r="M36" s="52">
        <f>+J36*3.04%</f>
        <v>440.8</v>
      </c>
      <c r="N36" s="52">
        <v>0</v>
      </c>
      <c r="O36" s="52">
        <f>+J36-K36-L36-M36-N36</f>
        <v>13643.050000000001</v>
      </c>
      <c r="P36" s="64">
        <v>283</v>
      </c>
    </row>
    <row r="37" spans="1:16" ht="15.75" customHeight="1" x14ac:dyDescent="0.25">
      <c r="A37" s="58">
        <v>29</v>
      </c>
      <c r="B37" s="59" t="s">
        <v>89</v>
      </c>
      <c r="C37" s="59" t="s">
        <v>90</v>
      </c>
      <c r="D37" s="58" t="s">
        <v>26</v>
      </c>
      <c r="E37" s="60" t="s">
        <v>61</v>
      </c>
      <c r="F37" s="65" t="s">
        <v>1487</v>
      </c>
      <c r="G37" s="62" t="s">
        <v>30</v>
      </c>
      <c r="H37" s="63">
        <v>44470</v>
      </c>
      <c r="I37" s="63">
        <v>45200</v>
      </c>
      <c r="J37" s="44">
        <v>14500</v>
      </c>
      <c r="K37" s="52">
        <f>+J37*2.87%</f>
        <v>416.15</v>
      </c>
      <c r="L37" s="52">
        <v>0</v>
      </c>
      <c r="M37" s="53">
        <f>+J37*3.04%</f>
        <v>440.8</v>
      </c>
      <c r="N37" s="52">
        <v>0</v>
      </c>
      <c r="O37" s="53">
        <f>+J37-K37-L37-M37-N37</f>
        <v>13643.050000000001</v>
      </c>
      <c r="P37" s="64">
        <v>101</v>
      </c>
    </row>
    <row r="38" spans="1:16" ht="16.5" customHeight="1" x14ac:dyDescent="0.25">
      <c r="A38" s="58">
        <v>30</v>
      </c>
      <c r="B38" s="67" t="s">
        <v>1638</v>
      </c>
      <c r="C38" s="57" t="s">
        <v>1639</v>
      </c>
      <c r="D38" s="64" t="s">
        <v>29</v>
      </c>
      <c r="E38" s="68" t="s">
        <v>1640</v>
      </c>
      <c r="F38" s="67" t="s">
        <v>1487</v>
      </c>
      <c r="G38" s="62" t="s">
        <v>1632</v>
      </c>
      <c r="H38" s="69">
        <v>45536</v>
      </c>
      <c r="I38" s="62" t="s">
        <v>28</v>
      </c>
      <c r="J38" s="44">
        <v>14300</v>
      </c>
      <c r="K38" s="52">
        <f>+J38*2.87%</f>
        <v>410.41</v>
      </c>
      <c r="L38" s="52">
        <v>0</v>
      </c>
      <c r="M38" s="53">
        <f>+J38*3.04%</f>
        <v>434.72</v>
      </c>
      <c r="N38" s="52">
        <v>0</v>
      </c>
      <c r="O38" s="53">
        <f>+J38-K38-L38-M38-N38</f>
        <v>13454.87</v>
      </c>
      <c r="P38" s="64">
        <v>213</v>
      </c>
    </row>
    <row r="39" spans="1:16" ht="15.75" customHeight="1" x14ac:dyDescent="0.25">
      <c r="A39" s="58">
        <v>31</v>
      </c>
      <c r="B39" s="59" t="s">
        <v>1823</v>
      </c>
      <c r="C39" s="59" t="s">
        <v>1824</v>
      </c>
      <c r="D39" s="58" t="s">
        <v>29</v>
      </c>
      <c r="E39" s="60" t="s">
        <v>1640</v>
      </c>
      <c r="F39" s="65" t="s">
        <v>1487</v>
      </c>
      <c r="G39" s="73" t="s">
        <v>27</v>
      </c>
      <c r="H39" s="86">
        <v>45931</v>
      </c>
      <c r="I39" s="73" t="s">
        <v>28</v>
      </c>
      <c r="J39" s="44">
        <v>14500</v>
      </c>
      <c r="K39" s="52">
        <v>416.15</v>
      </c>
      <c r="L39" s="52">
        <v>0</v>
      </c>
      <c r="M39" s="53">
        <v>440.8</v>
      </c>
      <c r="N39" s="52">
        <v>0</v>
      </c>
      <c r="O39" s="53">
        <v>13643.050000000001</v>
      </c>
      <c r="P39" s="64">
        <v>302</v>
      </c>
    </row>
    <row r="40" spans="1:16" ht="15.75" customHeight="1" x14ac:dyDescent="0.25">
      <c r="A40" s="58">
        <v>32</v>
      </c>
      <c r="B40" s="59" t="s">
        <v>1830</v>
      </c>
      <c r="C40" s="59" t="s">
        <v>1831</v>
      </c>
      <c r="D40" s="58" t="s">
        <v>26</v>
      </c>
      <c r="E40" s="60" t="s">
        <v>1640</v>
      </c>
      <c r="F40" s="65" t="s">
        <v>1487</v>
      </c>
      <c r="G40" s="73" t="s">
        <v>27</v>
      </c>
      <c r="H40" s="86">
        <v>45931</v>
      </c>
      <c r="I40" s="73" t="s">
        <v>28</v>
      </c>
      <c r="J40" s="44">
        <v>14500</v>
      </c>
      <c r="K40" s="52">
        <v>416.15</v>
      </c>
      <c r="L40" s="52">
        <v>0</v>
      </c>
      <c r="M40" s="53">
        <v>440.8</v>
      </c>
      <c r="N40" s="52">
        <v>0</v>
      </c>
      <c r="O40" s="53">
        <v>13643.050000000001</v>
      </c>
      <c r="P40" s="64">
        <v>306</v>
      </c>
    </row>
    <row r="41" spans="1:16" ht="16.5" customHeight="1" x14ac:dyDescent="0.25">
      <c r="A41" s="58">
        <v>33</v>
      </c>
      <c r="B41" s="59" t="s">
        <v>101</v>
      </c>
      <c r="C41" s="59" t="s">
        <v>102</v>
      </c>
      <c r="D41" s="58" t="s">
        <v>29</v>
      </c>
      <c r="E41" s="80" t="s">
        <v>1868</v>
      </c>
      <c r="F41" s="65" t="s">
        <v>1510</v>
      </c>
      <c r="G41" s="62" t="s">
        <v>30</v>
      </c>
      <c r="H41" s="63">
        <v>43739</v>
      </c>
      <c r="I41" s="63">
        <v>45200</v>
      </c>
      <c r="J41" s="44">
        <v>53000</v>
      </c>
      <c r="K41" s="52">
        <f>+J41*2.87%</f>
        <v>1521.1</v>
      </c>
      <c r="L41" s="57">
        <v>2277.41</v>
      </c>
      <c r="M41" s="53">
        <f>+J41*3.04%</f>
        <v>1611.2</v>
      </c>
      <c r="N41" s="52">
        <v>0</v>
      </c>
      <c r="O41" s="53">
        <f>+J41-K41-L41-M41-N41</f>
        <v>47590.290000000008</v>
      </c>
      <c r="P41" s="64">
        <v>156</v>
      </c>
    </row>
    <row r="42" spans="1:16" ht="15.75" customHeight="1" x14ac:dyDescent="0.25">
      <c r="A42" s="58">
        <v>34</v>
      </c>
      <c r="B42" s="59" t="s">
        <v>103</v>
      </c>
      <c r="C42" s="59" t="s">
        <v>104</v>
      </c>
      <c r="D42" s="58" t="s">
        <v>29</v>
      </c>
      <c r="E42" s="60" t="s">
        <v>105</v>
      </c>
      <c r="F42" s="65" t="s">
        <v>1510</v>
      </c>
      <c r="G42" s="62" t="s">
        <v>30</v>
      </c>
      <c r="H42" s="63">
        <v>44531</v>
      </c>
      <c r="I42" s="63">
        <v>45261</v>
      </c>
      <c r="J42" s="44">
        <v>32000</v>
      </c>
      <c r="K42" s="52">
        <f>+J42*2.87%</f>
        <v>918.4</v>
      </c>
      <c r="L42" s="52">
        <v>0</v>
      </c>
      <c r="M42" s="53">
        <f>+J42*3.04%</f>
        <v>972.8</v>
      </c>
      <c r="N42" s="52">
        <v>0</v>
      </c>
      <c r="O42" s="53">
        <f>+J42-K42-L42-M42-N42</f>
        <v>30108.799999999999</v>
      </c>
      <c r="P42" s="64">
        <v>97</v>
      </c>
    </row>
    <row r="43" spans="1:16" ht="15.75" customHeight="1" x14ac:dyDescent="0.25">
      <c r="A43" s="58">
        <v>35</v>
      </c>
      <c r="B43" s="85" t="s">
        <v>1695</v>
      </c>
      <c r="C43" s="72" t="s">
        <v>1696</v>
      </c>
      <c r="D43" s="94" t="s">
        <v>29</v>
      </c>
      <c r="E43" s="60" t="s">
        <v>1596</v>
      </c>
      <c r="F43" s="60" t="s">
        <v>1510</v>
      </c>
      <c r="G43" s="73" t="s">
        <v>27</v>
      </c>
      <c r="H43" s="63">
        <v>45627</v>
      </c>
      <c r="I43" s="73" t="s">
        <v>28</v>
      </c>
      <c r="J43" s="44">
        <v>16000</v>
      </c>
      <c r="K43" s="52">
        <f>+J43*2.87%</f>
        <v>459.2</v>
      </c>
      <c r="L43" s="52">
        <v>0</v>
      </c>
      <c r="M43" s="53">
        <f>+J43*3.04%</f>
        <v>486.4</v>
      </c>
      <c r="N43" s="52">
        <v>0</v>
      </c>
      <c r="O43" s="53">
        <f>+J43-K43-L43-M43-N43</f>
        <v>15054.4</v>
      </c>
      <c r="P43" s="64">
        <v>236</v>
      </c>
    </row>
    <row r="44" spans="1:16" ht="15.75" customHeight="1" x14ac:dyDescent="0.25">
      <c r="A44" s="58">
        <v>36</v>
      </c>
      <c r="B44" s="85" t="s">
        <v>1691</v>
      </c>
      <c r="C44" s="85" t="s">
        <v>1692</v>
      </c>
      <c r="D44" s="64" t="s">
        <v>29</v>
      </c>
      <c r="E44" s="85" t="s">
        <v>1693</v>
      </c>
      <c r="F44" s="85" t="s">
        <v>1694</v>
      </c>
      <c r="G44" s="73" t="s">
        <v>1662</v>
      </c>
      <c r="H44" s="86">
        <v>45627</v>
      </c>
      <c r="I44" s="86">
        <v>45474</v>
      </c>
      <c r="J44" s="44">
        <v>55000</v>
      </c>
      <c r="K44" s="52">
        <f>+J44*2.87%</f>
        <v>1578.5</v>
      </c>
      <c r="L44" s="57">
        <v>2045.04</v>
      </c>
      <c r="M44" s="53">
        <f>+J44*3.04%</f>
        <v>1672</v>
      </c>
      <c r="N44" s="52">
        <v>3839.56</v>
      </c>
      <c r="O44" s="53">
        <f>+J44-K44-L44-M44-N44</f>
        <v>45864.9</v>
      </c>
      <c r="P44" s="64">
        <v>162</v>
      </c>
    </row>
    <row r="45" spans="1:16" ht="15.75" customHeight="1" x14ac:dyDescent="0.25">
      <c r="A45" s="58">
        <v>37</v>
      </c>
      <c r="B45" s="59" t="s">
        <v>106</v>
      </c>
      <c r="C45" s="59" t="s">
        <v>107</v>
      </c>
      <c r="D45" s="58" t="s">
        <v>29</v>
      </c>
      <c r="E45" s="60" t="s">
        <v>1608</v>
      </c>
      <c r="F45" s="59" t="s">
        <v>1607</v>
      </c>
      <c r="G45" s="58" t="s">
        <v>27</v>
      </c>
      <c r="H45" s="63">
        <v>39601</v>
      </c>
      <c r="I45" s="58" t="s">
        <v>28</v>
      </c>
      <c r="J45" s="44">
        <v>84292.35</v>
      </c>
      <c r="K45" s="52">
        <f>+J45*2.87%</f>
        <v>2419.1904450000002</v>
      </c>
      <c r="L45" s="57">
        <v>8410.61</v>
      </c>
      <c r="M45" s="52">
        <f>+J45*3.04%</f>
        <v>2562.4874400000003</v>
      </c>
      <c r="N45" s="52">
        <v>19703.16</v>
      </c>
      <c r="O45" s="52">
        <f>+J45-K45-L45-M45-N45</f>
        <v>51196.902115000004</v>
      </c>
      <c r="P45" s="64">
        <v>401</v>
      </c>
    </row>
    <row r="46" spans="1:16" ht="15.75" customHeight="1" x14ac:dyDescent="0.25">
      <c r="A46" s="58">
        <v>38</v>
      </c>
      <c r="B46" s="113" t="s">
        <v>1759</v>
      </c>
      <c r="C46" s="118" t="s">
        <v>1760</v>
      </c>
      <c r="D46" s="58" t="s">
        <v>29</v>
      </c>
      <c r="E46" s="118" t="s">
        <v>1762</v>
      </c>
      <c r="F46" s="121" t="s">
        <v>1761</v>
      </c>
      <c r="G46" s="114" t="s">
        <v>30</v>
      </c>
      <c r="H46" s="115">
        <v>45870</v>
      </c>
      <c r="I46" s="115">
        <v>46054</v>
      </c>
      <c r="J46" s="117">
        <v>80000</v>
      </c>
      <c r="K46" s="52">
        <f>+J46*2.87%</f>
        <v>2296</v>
      </c>
      <c r="L46" s="57">
        <v>7400.94</v>
      </c>
      <c r="M46" s="53">
        <f>+J46*3.04%</f>
        <v>2432</v>
      </c>
      <c r="N46" s="52">
        <v>0</v>
      </c>
      <c r="O46" s="53">
        <f>+J46-K46-L46-M46-N46</f>
        <v>67871.06</v>
      </c>
      <c r="P46" s="64">
        <v>41</v>
      </c>
    </row>
    <row r="47" spans="1:16" ht="15.75" customHeight="1" x14ac:dyDescent="0.25">
      <c r="A47" s="58">
        <v>39</v>
      </c>
      <c r="B47" s="59" t="s">
        <v>108</v>
      </c>
      <c r="C47" s="59" t="s">
        <v>109</v>
      </c>
      <c r="D47" s="58" t="s">
        <v>29</v>
      </c>
      <c r="E47" s="60" t="s">
        <v>1584</v>
      </c>
      <c r="F47" s="65" t="s">
        <v>1509</v>
      </c>
      <c r="G47" s="62" t="s">
        <v>30</v>
      </c>
      <c r="H47" s="63">
        <v>44621</v>
      </c>
      <c r="I47" s="63">
        <v>45170</v>
      </c>
      <c r="J47" s="44">
        <v>45000</v>
      </c>
      <c r="K47" s="52">
        <f>+J47*2.87%</f>
        <v>1291.5</v>
      </c>
      <c r="L47" s="57">
        <v>1148.33</v>
      </c>
      <c r="M47" s="53">
        <f>+J47*3.04%</f>
        <v>1368</v>
      </c>
      <c r="N47" s="52">
        <v>0</v>
      </c>
      <c r="O47" s="53">
        <f>+J47-K47-L47-M47-N47</f>
        <v>41192.17</v>
      </c>
      <c r="P47" s="64">
        <v>139</v>
      </c>
    </row>
    <row r="48" spans="1:16" ht="15.75" customHeight="1" x14ac:dyDescent="0.25">
      <c r="A48" s="58">
        <v>40</v>
      </c>
      <c r="B48" s="59" t="s">
        <v>111</v>
      </c>
      <c r="C48" s="59" t="s">
        <v>112</v>
      </c>
      <c r="D48" s="58" t="s">
        <v>29</v>
      </c>
      <c r="E48" s="60" t="s">
        <v>110</v>
      </c>
      <c r="F48" s="65" t="s">
        <v>1509</v>
      </c>
      <c r="G48" s="62" t="s">
        <v>30</v>
      </c>
      <c r="H48" s="63">
        <v>44136</v>
      </c>
      <c r="I48" s="63">
        <v>45231</v>
      </c>
      <c r="J48" s="44">
        <v>45000</v>
      </c>
      <c r="K48" s="52">
        <f>+J48*2.87%</f>
        <v>1291.5</v>
      </c>
      <c r="L48" s="57">
        <v>1148.33</v>
      </c>
      <c r="M48" s="53">
        <f>+J48*3.04%</f>
        <v>1368</v>
      </c>
      <c r="N48" s="52">
        <v>725</v>
      </c>
      <c r="O48" s="53">
        <f>+J48-K48-L48-M48-N48</f>
        <v>40467.17</v>
      </c>
      <c r="P48" s="64">
        <v>163</v>
      </c>
    </row>
    <row r="49" spans="1:16" ht="15.75" customHeight="1" x14ac:dyDescent="0.25">
      <c r="A49" s="58">
        <v>41</v>
      </c>
      <c r="B49" s="59" t="s">
        <v>113</v>
      </c>
      <c r="C49" s="59" t="s">
        <v>114</v>
      </c>
      <c r="D49" s="58" t="s">
        <v>29</v>
      </c>
      <c r="E49" s="60" t="s">
        <v>110</v>
      </c>
      <c r="F49" s="65" t="s">
        <v>1509</v>
      </c>
      <c r="G49" s="62" t="s">
        <v>30</v>
      </c>
      <c r="H49" s="63">
        <v>44805</v>
      </c>
      <c r="I49" s="63">
        <v>45170</v>
      </c>
      <c r="J49" s="44">
        <v>45000</v>
      </c>
      <c r="K49" s="52">
        <f>+J49*2.87%</f>
        <v>1291.5</v>
      </c>
      <c r="L49" s="57">
        <v>1148.33</v>
      </c>
      <c r="M49" s="53">
        <f>+J49*3.04%</f>
        <v>1368</v>
      </c>
      <c r="N49" s="52">
        <v>11525.13</v>
      </c>
      <c r="O49" s="53">
        <f>+J49-K49-L49-M49-N49</f>
        <v>29667.040000000001</v>
      </c>
      <c r="P49" s="64">
        <v>10</v>
      </c>
    </row>
    <row r="50" spans="1:16" ht="15.75" customHeight="1" x14ac:dyDescent="0.25">
      <c r="A50" s="58">
        <v>42</v>
      </c>
      <c r="B50" s="59" t="s">
        <v>115</v>
      </c>
      <c r="C50" s="59" t="s">
        <v>116</v>
      </c>
      <c r="D50" s="58" t="s">
        <v>29</v>
      </c>
      <c r="E50" s="60" t="s">
        <v>1869</v>
      </c>
      <c r="F50" s="65" t="s">
        <v>1509</v>
      </c>
      <c r="G50" s="58" t="s">
        <v>27</v>
      </c>
      <c r="H50" s="63">
        <v>45139</v>
      </c>
      <c r="I50" s="58" t="s">
        <v>28</v>
      </c>
      <c r="J50" s="44">
        <v>30000</v>
      </c>
      <c r="K50" s="52">
        <f>+J50*2.87%</f>
        <v>861</v>
      </c>
      <c r="L50" s="52">
        <v>0</v>
      </c>
      <c r="M50" s="52">
        <f>+J50*3.04%</f>
        <v>912</v>
      </c>
      <c r="N50" s="52">
        <v>0</v>
      </c>
      <c r="O50" s="52">
        <f>+J50-K50-L50-M50-N50</f>
        <v>28227</v>
      </c>
      <c r="P50" s="64">
        <v>295</v>
      </c>
    </row>
    <row r="51" spans="1:16" ht="15.75" customHeight="1" x14ac:dyDescent="0.25">
      <c r="A51" s="58">
        <v>43</v>
      </c>
      <c r="B51" s="59" t="s">
        <v>117</v>
      </c>
      <c r="C51" s="59" t="s">
        <v>118</v>
      </c>
      <c r="D51" s="58" t="s">
        <v>29</v>
      </c>
      <c r="E51" s="60" t="s">
        <v>119</v>
      </c>
      <c r="F51" s="59" t="s">
        <v>1521</v>
      </c>
      <c r="G51" s="58" t="s">
        <v>27</v>
      </c>
      <c r="H51" s="63">
        <v>41498</v>
      </c>
      <c r="I51" s="58" t="s">
        <v>28</v>
      </c>
      <c r="J51" s="44">
        <v>84292.35</v>
      </c>
      <c r="K51" s="52">
        <f>+J51*2.87%</f>
        <v>2419.1904450000002</v>
      </c>
      <c r="L51" s="57">
        <v>6272.88</v>
      </c>
      <c r="M51" s="52">
        <f>+J51*3.04%</f>
        <v>2562.4874400000003</v>
      </c>
      <c r="N51" s="52">
        <v>1969.78</v>
      </c>
      <c r="O51" s="52">
        <f>+J51-K51-L51-M51-N51</f>
        <v>71068.012115000005</v>
      </c>
      <c r="P51" s="64">
        <v>501</v>
      </c>
    </row>
    <row r="52" spans="1:16" x14ac:dyDescent="0.25">
      <c r="A52" s="58">
        <v>44</v>
      </c>
      <c r="B52" s="59" t="s">
        <v>120</v>
      </c>
      <c r="C52" s="89" t="s">
        <v>121</v>
      </c>
      <c r="D52" s="58" t="s">
        <v>29</v>
      </c>
      <c r="E52" s="90" t="s">
        <v>1522</v>
      </c>
      <c r="F52" s="88" t="s">
        <v>1521</v>
      </c>
      <c r="G52" s="62" t="s">
        <v>30</v>
      </c>
      <c r="H52" s="63">
        <v>44440</v>
      </c>
      <c r="I52" s="63">
        <v>45170</v>
      </c>
      <c r="J52" s="44">
        <v>78672.3</v>
      </c>
      <c r="K52" s="52">
        <f>+J52*2.87%</f>
        <v>2257.8950100000002</v>
      </c>
      <c r="L52" s="57">
        <v>7088.63</v>
      </c>
      <c r="M52" s="53">
        <f>+J52*3.04%</f>
        <v>2391.6379200000001</v>
      </c>
      <c r="N52" s="52">
        <v>0</v>
      </c>
      <c r="O52" s="53">
        <f>+J52-K52-L52-M52-N52</f>
        <v>66934.137070000012</v>
      </c>
      <c r="P52" s="64">
        <v>18</v>
      </c>
    </row>
    <row r="53" spans="1:16" ht="15.75" customHeight="1" x14ac:dyDescent="0.25">
      <c r="A53" s="58">
        <v>45</v>
      </c>
      <c r="B53" s="67" t="s">
        <v>690</v>
      </c>
      <c r="C53" s="126" t="s">
        <v>1668</v>
      </c>
      <c r="D53" s="64" t="s">
        <v>29</v>
      </c>
      <c r="E53" s="129" t="s">
        <v>1669</v>
      </c>
      <c r="F53" s="124" t="s">
        <v>1521</v>
      </c>
      <c r="G53" s="64" t="s">
        <v>1662</v>
      </c>
      <c r="H53" s="69">
        <v>45536</v>
      </c>
      <c r="I53" s="69">
        <v>45352</v>
      </c>
      <c r="J53" s="44">
        <v>78672.539999999994</v>
      </c>
      <c r="K53" s="52">
        <f>+J53*2.87%</f>
        <v>2257.9018979999996</v>
      </c>
      <c r="L53" s="57">
        <v>7088.69</v>
      </c>
      <c r="M53" s="53">
        <f>+J53*3.04%</f>
        <v>2391.6452159999999</v>
      </c>
      <c r="N53" s="52">
        <v>0</v>
      </c>
      <c r="O53" s="53">
        <f>+J53-K53-L53-M53-N53</f>
        <v>66934.30288599999</v>
      </c>
      <c r="P53" s="64">
        <v>27</v>
      </c>
    </row>
    <row r="54" spans="1:16" ht="15.75" customHeight="1" x14ac:dyDescent="0.25">
      <c r="A54" s="58">
        <v>46</v>
      </c>
      <c r="B54" s="77" t="s">
        <v>91</v>
      </c>
      <c r="C54" s="77" t="s">
        <v>92</v>
      </c>
      <c r="D54" s="78" t="s">
        <v>29</v>
      </c>
      <c r="E54" s="60" t="s">
        <v>1674</v>
      </c>
      <c r="F54" s="65" t="s">
        <v>1675</v>
      </c>
      <c r="G54" s="78" t="s">
        <v>30</v>
      </c>
      <c r="H54" s="79">
        <v>39539</v>
      </c>
      <c r="I54" s="79">
        <v>45383</v>
      </c>
      <c r="J54" s="44">
        <v>110000</v>
      </c>
      <c r="K54" s="52">
        <f>+J54*2.87%</f>
        <v>3157</v>
      </c>
      <c r="L54" s="57">
        <v>14457.69</v>
      </c>
      <c r="M54" s="53">
        <f>+J54*3.04%</f>
        <v>3344</v>
      </c>
      <c r="N54" s="53">
        <v>0</v>
      </c>
      <c r="O54" s="53">
        <f>+J54-K54-L54-M54-N54</f>
        <v>89041.31</v>
      </c>
      <c r="P54" s="64">
        <v>48</v>
      </c>
    </row>
    <row r="55" spans="1:16" ht="15.75" customHeight="1" x14ac:dyDescent="0.25">
      <c r="A55" s="58">
        <v>47</v>
      </c>
      <c r="B55" s="59" t="s">
        <v>122</v>
      </c>
      <c r="C55" s="59" t="s">
        <v>123</v>
      </c>
      <c r="D55" s="58" t="s">
        <v>26</v>
      </c>
      <c r="E55" s="60" t="s">
        <v>1870</v>
      </c>
      <c r="F55" s="65" t="s">
        <v>1526</v>
      </c>
      <c r="G55" s="62" t="s">
        <v>30</v>
      </c>
      <c r="H55" s="63">
        <v>44287</v>
      </c>
      <c r="I55" s="63">
        <v>45200</v>
      </c>
      <c r="J55" s="44">
        <v>70000</v>
      </c>
      <c r="K55" s="52">
        <f>+J55*2.87%</f>
        <v>2009</v>
      </c>
      <c r="L55" s="57">
        <v>5368.45</v>
      </c>
      <c r="M55" s="53">
        <f>+J55*3.04%</f>
        <v>2128</v>
      </c>
      <c r="N55" s="52">
        <v>0</v>
      </c>
      <c r="O55" s="53">
        <f>+J55-K55-L55-M55-N55</f>
        <v>60494.55</v>
      </c>
      <c r="P55" s="64">
        <v>141</v>
      </c>
    </row>
    <row r="56" spans="1:16" ht="15.75" customHeight="1" x14ac:dyDescent="0.25">
      <c r="A56" s="58">
        <v>48</v>
      </c>
      <c r="B56" s="59" t="s">
        <v>124</v>
      </c>
      <c r="C56" s="59" t="s">
        <v>125</v>
      </c>
      <c r="D56" s="58" t="s">
        <v>29</v>
      </c>
      <c r="E56" s="60" t="s">
        <v>126</v>
      </c>
      <c r="F56" s="65" t="s">
        <v>1526</v>
      </c>
      <c r="G56" s="62" t="s">
        <v>30</v>
      </c>
      <c r="H56" s="63">
        <v>39661</v>
      </c>
      <c r="I56" s="63">
        <v>45139</v>
      </c>
      <c r="J56" s="44">
        <v>58000</v>
      </c>
      <c r="K56" s="52">
        <f>+J56*2.87%</f>
        <v>1664.6</v>
      </c>
      <c r="L56" s="57">
        <v>3110.29</v>
      </c>
      <c r="M56" s="53">
        <f>+J56*3.04%</f>
        <v>1763.2</v>
      </c>
      <c r="N56" s="52">
        <v>363.8</v>
      </c>
      <c r="O56" s="53">
        <f>+J56-K56-L56-M56-N56</f>
        <v>51098.11</v>
      </c>
      <c r="P56" s="64">
        <v>60</v>
      </c>
    </row>
    <row r="57" spans="1:16" ht="15.75" customHeight="1" x14ac:dyDescent="0.25">
      <c r="A57" s="58">
        <v>49</v>
      </c>
      <c r="B57" s="59" t="s">
        <v>127</v>
      </c>
      <c r="C57" s="59" t="s">
        <v>128</v>
      </c>
      <c r="D57" s="58" t="s">
        <v>26</v>
      </c>
      <c r="E57" s="60" t="s">
        <v>129</v>
      </c>
      <c r="F57" s="65" t="s">
        <v>1526</v>
      </c>
      <c r="G57" s="62" t="s">
        <v>30</v>
      </c>
      <c r="H57" s="63">
        <v>40400</v>
      </c>
      <c r="I57" s="63">
        <v>45148</v>
      </c>
      <c r="J57" s="44">
        <v>58000</v>
      </c>
      <c r="K57" s="52">
        <f>+J57*2.87%</f>
        <v>1664.6</v>
      </c>
      <c r="L57" s="57">
        <v>2767.2</v>
      </c>
      <c r="M57" s="53">
        <f>+J57*3.04%</f>
        <v>1763.2</v>
      </c>
      <c r="N57" s="52">
        <v>1919.78</v>
      </c>
      <c r="O57" s="53">
        <f>+J57-K57-L57-M57-N57</f>
        <v>49885.220000000008</v>
      </c>
      <c r="P57" s="64">
        <v>50</v>
      </c>
    </row>
    <row r="58" spans="1:16" ht="15.75" customHeight="1" x14ac:dyDescent="0.25">
      <c r="A58" s="58">
        <v>50</v>
      </c>
      <c r="B58" s="59" t="s">
        <v>130</v>
      </c>
      <c r="C58" s="59" t="s">
        <v>131</v>
      </c>
      <c r="D58" s="58" t="s">
        <v>29</v>
      </c>
      <c r="E58" s="60" t="s">
        <v>132</v>
      </c>
      <c r="F58" s="65" t="s">
        <v>1526</v>
      </c>
      <c r="G58" s="62" t="s">
        <v>30</v>
      </c>
      <c r="H58" s="63">
        <v>41414</v>
      </c>
      <c r="I58" s="63">
        <v>45066</v>
      </c>
      <c r="J58" s="44">
        <v>35000</v>
      </c>
      <c r="K58" s="52">
        <f>+J58*2.87%</f>
        <v>1004.5</v>
      </c>
      <c r="L58" s="52">
        <v>0</v>
      </c>
      <c r="M58" s="53">
        <f>+J58*3.04%</f>
        <v>1064</v>
      </c>
      <c r="N58" s="52">
        <v>1463.36</v>
      </c>
      <c r="O58" s="53">
        <f>+J58-K58-L58-M58-N58</f>
        <v>31468.14</v>
      </c>
      <c r="P58" s="64">
        <v>120</v>
      </c>
    </row>
    <row r="59" spans="1:16" ht="17.25" customHeight="1" x14ac:dyDescent="0.25">
      <c r="A59" s="58">
        <v>51</v>
      </c>
      <c r="B59" s="59" t="s">
        <v>133</v>
      </c>
      <c r="C59" s="59" t="s">
        <v>134</v>
      </c>
      <c r="D59" s="58" t="s">
        <v>29</v>
      </c>
      <c r="E59" s="60" t="s">
        <v>1864</v>
      </c>
      <c r="F59" s="65" t="s">
        <v>1526</v>
      </c>
      <c r="G59" s="62" t="s">
        <v>30</v>
      </c>
      <c r="H59" s="63">
        <v>42493</v>
      </c>
      <c r="I59" s="63">
        <v>45049</v>
      </c>
      <c r="J59" s="44">
        <v>50000</v>
      </c>
      <c r="K59" s="52">
        <f>+J59*2.87%</f>
        <v>1435</v>
      </c>
      <c r="L59" s="57">
        <v>1596.68</v>
      </c>
      <c r="M59" s="53">
        <f>+J59*3.04%</f>
        <v>1520</v>
      </c>
      <c r="N59" s="52">
        <v>2141.48</v>
      </c>
      <c r="O59" s="53">
        <f>+J59-K59-L59-M59-N59</f>
        <v>43306.84</v>
      </c>
      <c r="P59" s="64">
        <v>136</v>
      </c>
    </row>
    <row r="60" spans="1:16" ht="15.75" customHeight="1" x14ac:dyDescent="0.25">
      <c r="A60" s="58">
        <v>52</v>
      </c>
      <c r="B60" s="59" t="s">
        <v>135</v>
      </c>
      <c r="C60" s="59" t="s">
        <v>136</v>
      </c>
      <c r="D60" s="58" t="s">
        <v>26</v>
      </c>
      <c r="E60" s="60" t="s">
        <v>137</v>
      </c>
      <c r="F60" s="65" t="s">
        <v>1526</v>
      </c>
      <c r="G60" s="62" t="s">
        <v>30</v>
      </c>
      <c r="H60" s="63">
        <v>44652</v>
      </c>
      <c r="I60" s="63">
        <v>45200</v>
      </c>
      <c r="J60" s="44">
        <v>35000</v>
      </c>
      <c r="K60" s="52">
        <f>+J60*2.87%</f>
        <v>1004.5</v>
      </c>
      <c r="L60" s="52">
        <v>0</v>
      </c>
      <c r="M60" s="53">
        <f>+J60*3.04%</f>
        <v>1064</v>
      </c>
      <c r="N60" s="52">
        <v>0</v>
      </c>
      <c r="O60" s="53">
        <f>+J60-K60-L60-M60-N60</f>
        <v>32931.5</v>
      </c>
      <c r="P60" s="64">
        <v>24</v>
      </c>
    </row>
    <row r="61" spans="1:16" ht="15.75" customHeight="1" x14ac:dyDescent="0.25">
      <c r="A61" s="58">
        <v>53</v>
      </c>
      <c r="B61" s="76" t="s">
        <v>138</v>
      </c>
      <c r="C61" s="76" t="s">
        <v>139</v>
      </c>
      <c r="D61" s="58" t="s">
        <v>26</v>
      </c>
      <c r="E61" s="93" t="s">
        <v>38</v>
      </c>
      <c r="F61" s="65" t="s">
        <v>1526</v>
      </c>
      <c r="G61" s="62" t="s">
        <v>30</v>
      </c>
      <c r="H61" s="63">
        <v>45139</v>
      </c>
      <c r="I61" s="63">
        <v>45323</v>
      </c>
      <c r="J61" s="44">
        <v>45000</v>
      </c>
      <c r="K61" s="52">
        <f>+J61*2.87%</f>
        <v>1291.5</v>
      </c>
      <c r="L61" s="57">
        <v>891.01</v>
      </c>
      <c r="M61" s="53">
        <f>+J61*3.04%</f>
        <v>1368</v>
      </c>
      <c r="N61" s="52">
        <v>1919.78</v>
      </c>
      <c r="O61" s="53">
        <f>+J61-K61-L61-M61-N61</f>
        <v>39529.71</v>
      </c>
      <c r="P61" s="64">
        <v>43</v>
      </c>
    </row>
    <row r="62" spans="1:16" ht="15.75" customHeight="1" x14ac:dyDescent="0.25">
      <c r="A62" s="58">
        <v>54</v>
      </c>
      <c r="B62" s="59" t="s">
        <v>140</v>
      </c>
      <c r="C62" s="59" t="s">
        <v>141</v>
      </c>
      <c r="D62" s="58" t="s">
        <v>29</v>
      </c>
      <c r="E62" s="60" t="s">
        <v>1523</v>
      </c>
      <c r="F62" s="65" t="s">
        <v>1526</v>
      </c>
      <c r="G62" s="62" t="s">
        <v>30</v>
      </c>
      <c r="H62" s="63">
        <v>40057</v>
      </c>
      <c r="I62" s="63">
        <v>45170</v>
      </c>
      <c r="J62" s="44">
        <v>35000</v>
      </c>
      <c r="K62" s="52">
        <f>+J62*2.87%</f>
        <v>1004.5</v>
      </c>
      <c r="L62" s="52">
        <v>0</v>
      </c>
      <c r="M62" s="53">
        <f>+J62*3.04%</f>
        <v>1064</v>
      </c>
      <c r="N62" s="52">
        <v>0</v>
      </c>
      <c r="O62" s="53">
        <f>+J62-K62-L62-M62-N62</f>
        <v>32931.5</v>
      </c>
      <c r="P62" s="64">
        <v>49</v>
      </c>
    </row>
    <row r="63" spans="1:16" ht="15.75" customHeight="1" x14ac:dyDescent="0.25">
      <c r="A63" s="58">
        <v>55</v>
      </c>
      <c r="B63" s="59" t="s">
        <v>142</v>
      </c>
      <c r="C63" s="59" t="s">
        <v>143</v>
      </c>
      <c r="D63" s="58" t="s">
        <v>29</v>
      </c>
      <c r="E63" s="122" t="s">
        <v>1523</v>
      </c>
      <c r="F63" s="65" t="s">
        <v>1526</v>
      </c>
      <c r="G63" s="62" t="s">
        <v>30</v>
      </c>
      <c r="H63" s="63">
        <v>45323</v>
      </c>
      <c r="I63" s="63">
        <v>45108</v>
      </c>
      <c r="J63" s="45">
        <v>22800</v>
      </c>
      <c r="K63" s="52">
        <f>+J63*2.87%</f>
        <v>654.36</v>
      </c>
      <c r="L63" s="52">
        <v>0</v>
      </c>
      <c r="M63" s="53">
        <f>+J63*3.04%</f>
        <v>693.12</v>
      </c>
      <c r="N63" s="52">
        <v>0</v>
      </c>
      <c r="O63" s="53">
        <f>+J63-K63-L63-M63-N63</f>
        <v>21452.52</v>
      </c>
      <c r="P63" s="64">
        <v>34</v>
      </c>
    </row>
    <row r="64" spans="1:16" ht="15.75" customHeight="1" x14ac:dyDescent="0.25">
      <c r="A64" s="58">
        <v>56</v>
      </c>
      <c r="B64" s="59" t="s">
        <v>144</v>
      </c>
      <c r="C64" s="59" t="s">
        <v>145</v>
      </c>
      <c r="D64" s="58" t="s">
        <v>29</v>
      </c>
      <c r="E64" s="60" t="s">
        <v>146</v>
      </c>
      <c r="F64" s="65" t="s">
        <v>1526</v>
      </c>
      <c r="G64" s="62" t="s">
        <v>30</v>
      </c>
      <c r="H64" s="63">
        <v>41487</v>
      </c>
      <c r="I64" s="63">
        <v>45139</v>
      </c>
      <c r="J64" s="44">
        <v>26600</v>
      </c>
      <c r="K64" s="52">
        <f>+J64*2.87%</f>
        <v>763.42</v>
      </c>
      <c r="L64" s="52">
        <v>0</v>
      </c>
      <c r="M64" s="53">
        <f>+J64*3.04%</f>
        <v>808.64</v>
      </c>
      <c r="N64" s="52">
        <v>0</v>
      </c>
      <c r="O64" s="53">
        <f>+J64-K64-L64-M64-N64</f>
        <v>25027.940000000002</v>
      </c>
      <c r="P64" s="64">
        <v>122</v>
      </c>
    </row>
    <row r="65" spans="1:16" x14ac:dyDescent="0.25">
      <c r="A65" s="58">
        <v>57</v>
      </c>
      <c r="B65" s="76" t="s">
        <v>147</v>
      </c>
      <c r="C65" s="76" t="s">
        <v>148</v>
      </c>
      <c r="D65" s="58" t="s">
        <v>29</v>
      </c>
      <c r="E65" s="60" t="s">
        <v>146</v>
      </c>
      <c r="F65" s="65" t="s">
        <v>1526</v>
      </c>
      <c r="G65" s="62" t="s">
        <v>30</v>
      </c>
      <c r="H65" s="63">
        <v>42278</v>
      </c>
      <c r="I65" s="63">
        <v>45200</v>
      </c>
      <c r="J65" s="44">
        <v>34000</v>
      </c>
      <c r="K65" s="52">
        <f>+J65*2.87%</f>
        <v>975.8</v>
      </c>
      <c r="L65" s="52">
        <v>0</v>
      </c>
      <c r="M65" s="53">
        <f>+J65*3.04%</f>
        <v>1033.5999999999999</v>
      </c>
      <c r="N65" s="52">
        <v>0</v>
      </c>
      <c r="O65" s="53">
        <f>+J65-K65-L65-M65-N65</f>
        <v>31990.6</v>
      </c>
      <c r="P65" s="64">
        <v>132</v>
      </c>
    </row>
    <row r="66" spans="1:16" x14ac:dyDescent="0.25">
      <c r="A66" s="58">
        <v>58</v>
      </c>
      <c r="B66" s="59" t="s">
        <v>149</v>
      </c>
      <c r="C66" s="59" t="s">
        <v>150</v>
      </c>
      <c r="D66" s="58" t="s">
        <v>26</v>
      </c>
      <c r="E66" s="60" t="s">
        <v>151</v>
      </c>
      <c r="F66" s="65" t="s">
        <v>1550</v>
      </c>
      <c r="G66" s="62" t="s">
        <v>30</v>
      </c>
      <c r="H66" s="63">
        <v>39569</v>
      </c>
      <c r="I66" s="63">
        <v>45047</v>
      </c>
      <c r="J66" s="44">
        <v>56600</v>
      </c>
      <c r="K66" s="52">
        <f>+J66*2.87%</f>
        <v>1624.42</v>
      </c>
      <c r="L66" s="57">
        <v>2846.84</v>
      </c>
      <c r="M66" s="53">
        <f>+J66*3.04%</f>
        <v>1720.64</v>
      </c>
      <c r="N66" s="52">
        <v>3525</v>
      </c>
      <c r="O66" s="53">
        <f>+J66-K66-L66-M66-N66</f>
        <v>46883.100000000006</v>
      </c>
      <c r="P66" s="64">
        <v>66</v>
      </c>
    </row>
    <row r="67" spans="1:16" ht="15.75" customHeight="1" x14ac:dyDescent="0.25">
      <c r="A67" s="58">
        <v>59</v>
      </c>
      <c r="B67" s="59" t="s">
        <v>152</v>
      </c>
      <c r="C67" s="59" t="s">
        <v>153</v>
      </c>
      <c r="D67" s="58" t="s">
        <v>26</v>
      </c>
      <c r="E67" s="60" t="s">
        <v>1582</v>
      </c>
      <c r="F67" s="65" t="s">
        <v>1550</v>
      </c>
      <c r="G67" s="62" t="s">
        <v>30</v>
      </c>
      <c r="H67" s="63">
        <v>42493</v>
      </c>
      <c r="I67" s="63">
        <v>45049</v>
      </c>
      <c r="J67" s="44">
        <v>29260</v>
      </c>
      <c r="K67" s="52">
        <f>+J67*2.87%</f>
        <v>839.76199999999994</v>
      </c>
      <c r="L67" s="52">
        <v>0</v>
      </c>
      <c r="M67" s="53">
        <f>+J67*3.04%</f>
        <v>889.50400000000002</v>
      </c>
      <c r="N67" s="52">
        <v>6608.14</v>
      </c>
      <c r="O67" s="53">
        <f>+J67-K67-L67-M67-N67</f>
        <v>20922.594000000001</v>
      </c>
      <c r="P67" s="64">
        <v>135</v>
      </c>
    </row>
    <row r="68" spans="1:16" ht="15.75" customHeight="1" x14ac:dyDescent="0.25">
      <c r="A68" s="58">
        <v>60</v>
      </c>
      <c r="B68" s="59" t="s">
        <v>154</v>
      </c>
      <c r="C68" s="59" t="s">
        <v>155</v>
      </c>
      <c r="D68" s="58" t="s">
        <v>29</v>
      </c>
      <c r="E68" s="60" t="s">
        <v>1871</v>
      </c>
      <c r="F68" s="65" t="s">
        <v>1585</v>
      </c>
      <c r="G68" s="62" t="s">
        <v>30</v>
      </c>
      <c r="H68" s="63">
        <v>44105</v>
      </c>
      <c r="I68" s="63">
        <v>45200</v>
      </c>
      <c r="J68" s="44">
        <v>60000</v>
      </c>
      <c r="K68" s="52">
        <f>+J68*2.87%</f>
        <v>1722</v>
      </c>
      <c r="L68" s="57">
        <v>3486.65</v>
      </c>
      <c r="M68" s="53">
        <f>+J68*3.04%</f>
        <v>1824</v>
      </c>
      <c r="N68" s="52">
        <v>0</v>
      </c>
      <c r="O68" s="53">
        <f>+J68-K68-L68-M68-N68</f>
        <v>52967.35</v>
      </c>
      <c r="P68" s="64">
        <v>160</v>
      </c>
    </row>
    <row r="69" spans="1:16" ht="15.75" customHeight="1" x14ac:dyDescent="0.25">
      <c r="A69" s="58">
        <v>61</v>
      </c>
      <c r="B69" s="59" t="s">
        <v>156</v>
      </c>
      <c r="C69" s="59" t="s">
        <v>157</v>
      </c>
      <c r="D69" s="58" t="s">
        <v>26</v>
      </c>
      <c r="E69" s="60" t="s">
        <v>1586</v>
      </c>
      <c r="F69" s="65" t="s">
        <v>1585</v>
      </c>
      <c r="G69" s="62" t="s">
        <v>30</v>
      </c>
      <c r="H69" s="63">
        <v>43356</v>
      </c>
      <c r="I69" s="63">
        <v>45182</v>
      </c>
      <c r="J69" s="44">
        <v>30000</v>
      </c>
      <c r="K69" s="52">
        <f>+J69*2.87%</f>
        <v>861</v>
      </c>
      <c r="L69" s="52">
        <v>0</v>
      </c>
      <c r="M69" s="53">
        <f>+J69*3.04%</f>
        <v>912</v>
      </c>
      <c r="N69" s="52">
        <v>0</v>
      </c>
      <c r="O69" s="53">
        <f>+J69-K69-L69-M69-N69</f>
        <v>28227</v>
      </c>
      <c r="P69" s="64">
        <v>143</v>
      </c>
    </row>
    <row r="70" spans="1:16" ht="15.75" customHeight="1" x14ac:dyDescent="0.25">
      <c r="A70" s="58">
        <v>62</v>
      </c>
      <c r="B70" s="59" t="s">
        <v>158</v>
      </c>
      <c r="C70" s="59" t="s">
        <v>159</v>
      </c>
      <c r="D70" s="58" t="s">
        <v>26</v>
      </c>
      <c r="E70" s="60" t="s">
        <v>1616</v>
      </c>
      <c r="F70" s="65" t="s">
        <v>1585</v>
      </c>
      <c r="G70" s="58" t="s">
        <v>27</v>
      </c>
      <c r="H70" s="63">
        <v>43891</v>
      </c>
      <c r="I70" s="58" t="s">
        <v>28</v>
      </c>
      <c r="J70" s="44">
        <v>25000</v>
      </c>
      <c r="K70" s="52">
        <f>+J70*2.87%</f>
        <v>717.5</v>
      </c>
      <c r="L70" s="52">
        <v>0</v>
      </c>
      <c r="M70" s="52">
        <f>+J70*3.04%</f>
        <v>760</v>
      </c>
      <c r="N70" s="52">
        <v>0</v>
      </c>
      <c r="O70" s="52">
        <f>+J70-K70-L70-M70-N70</f>
        <v>23522.5</v>
      </c>
      <c r="P70" s="64">
        <v>619</v>
      </c>
    </row>
    <row r="71" spans="1:16" x14ac:dyDescent="0.25">
      <c r="A71" s="58">
        <v>63</v>
      </c>
      <c r="B71" s="59" t="s">
        <v>160</v>
      </c>
      <c r="C71" s="59" t="s">
        <v>161</v>
      </c>
      <c r="D71" s="58" t="s">
        <v>29</v>
      </c>
      <c r="E71" s="80" t="s">
        <v>162</v>
      </c>
      <c r="F71" s="65" t="s">
        <v>1585</v>
      </c>
      <c r="G71" s="62" t="s">
        <v>30</v>
      </c>
      <c r="H71" s="63">
        <v>44256</v>
      </c>
      <c r="I71" s="63">
        <v>45170</v>
      </c>
      <c r="J71" s="44">
        <v>19000</v>
      </c>
      <c r="K71" s="52">
        <f>+J71*2.87%</f>
        <v>545.29999999999995</v>
      </c>
      <c r="L71" s="52">
        <v>0</v>
      </c>
      <c r="M71" s="53">
        <f>+J71*3.04%</f>
        <v>577.6</v>
      </c>
      <c r="N71" s="52">
        <v>1195.1500000000001</v>
      </c>
      <c r="O71" s="53">
        <f>+J71-K71-L71-M71-N71</f>
        <v>16681.95</v>
      </c>
      <c r="P71" s="64">
        <v>159</v>
      </c>
    </row>
    <row r="72" spans="1:16" x14ac:dyDescent="0.25">
      <c r="A72" s="58">
        <v>64</v>
      </c>
      <c r="B72" s="59" t="s">
        <v>163</v>
      </c>
      <c r="C72" s="59" t="s">
        <v>164</v>
      </c>
      <c r="D72" s="58" t="s">
        <v>29</v>
      </c>
      <c r="E72" s="60" t="s">
        <v>165</v>
      </c>
      <c r="F72" s="65" t="s">
        <v>1585</v>
      </c>
      <c r="G72" s="58" t="s">
        <v>27</v>
      </c>
      <c r="H72" s="63">
        <v>43647</v>
      </c>
      <c r="I72" s="58" t="s">
        <v>28</v>
      </c>
      <c r="J72" s="44">
        <v>19000</v>
      </c>
      <c r="K72" s="52">
        <f>+J72*2.87%</f>
        <v>545.29999999999995</v>
      </c>
      <c r="L72" s="52">
        <v>0</v>
      </c>
      <c r="M72" s="52">
        <f>+J72*3.04%</f>
        <v>577.6</v>
      </c>
      <c r="N72" s="52">
        <v>0</v>
      </c>
      <c r="O72" s="52">
        <f>+J72-K72-L72-M72-N72</f>
        <v>17877.100000000002</v>
      </c>
      <c r="P72" s="64">
        <v>171</v>
      </c>
    </row>
    <row r="73" spans="1:16" ht="15.75" customHeight="1" x14ac:dyDescent="0.25">
      <c r="A73" s="58">
        <v>65</v>
      </c>
      <c r="B73" s="59" t="s">
        <v>166</v>
      </c>
      <c r="C73" s="59" t="s">
        <v>167</v>
      </c>
      <c r="D73" s="58" t="s">
        <v>29</v>
      </c>
      <c r="E73" s="60" t="s">
        <v>165</v>
      </c>
      <c r="F73" s="65" t="s">
        <v>1585</v>
      </c>
      <c r="G73" s="58" t="s">
        <v>27</v>
      </c>
      <c r="H73" s="63">
        <v>44593</v>
      </c>
      <c r="I73" s="58" t="s">
        <v>28</v>
      </c>
      <c r="J73" s="44">
        <v>19000</v>
      </c>
      <c r="K73" s="52">
        <f>+J73*2.87%</f>
        <v>545.29999999999995</v>
      </c>
      <c r="L73" s="52">
        <v>0</v>
      </c>
      <c r="M73" s="52">
        <f>+J73*3.04%</f>
        <v>577.6</v>
      </c>
      <c r="N73" s="52">
        <v>7055.49</v>
      </c>
      <c r="O73" s="52">
        <f>+J73-K73-L73-M73-N73</f>
        <v>10821.610000000002</v>
      </c>
      <c r="P73" s="64">
        <v>464</v>
      </c>
    </row>
    <row r="74" spans="1:16" x14ac:dyDescent="0.25">
      <c r="A74" s="58">
        <v>66</v>
      </c>
      <c r="B74" s="59" t="s">
        <v>168</v>
      </c>
      <c r="C74" s="59" t="s">
        <v>169</v>
      </c>
      <c r="D74" s="58" t="s">
        <v>26</v>
      </c>
      <c r="E74" s="60" t="s">
        <v>165</v>
      </c>
      <c r="F74" s="65" t="s">
        <v>1585</v>
      </c>
      <c r="G74" s="58" t="s">
        <v>27</v>
      </c>
      <c r="H74" s="63">
        <v>40575</v>
      </c>
      <c r="I74" s="58" t="s">
        <v>28</v>
      </c>
      <c r="J74" s="44">
        <v>19000</v>
      </c>
      <c r="K74" s="52">
        <f>+J74*2.87%</f>
        <v>545.29999999999995</v>
      </c>
      <c r="L74" s="52">
        <v>0</v>
      </c>
      <c r="M74" s="52">
        <f>+J74*3.04%</f>
        <v>577.6</v>
      </c>
      <c r="N74" s="52">
        <v>0</v>
      </c>
      <c r="O74" s="52">
        <f>+J74-K74-L74-M74-N74</f>
        <v>17877.100000000002</v>
      </c>
      <c r="P74" s="64">
        <v>468</v>
      </c>
    </row>
    <row r="75" spans="1:16" x14ac:dyDescent="0.25">
      <c r="A75" s="58">
        <v>67</v>
      </c>
      <c r="B75" s="59" t="s">
        <v>170</v>
      </c>
      <c r="C75" s="59" t="s">
        <v>171</v>
      </c>
      <c r="D75" s="58" t="s">
        <v>26</v>
      </c>
      <c r="E75" s="60" t="s">
        <v>165</v>
      </c>
      <c r="F75" s="65" t="s">
        <v>1585</v>
      </c>
      <c r="G75" s="58" t="s">
        <v>27</v>
      </c>
      <c r="H75" s="63">
        <v>43466</v>
      </c>
      <c r="I75" s="58" t="s">
        <v>28</v>
      </c>
      <c r="J75" s="44">
        <v>19000</v>
      </c>
      <c r="K75" s="52">
        <f>+J75*2.87%</f>
        <v>545.29999999999995</v>
      </c>
      <c r="L75" s="52">
        <v>0</v>
      </c>
      <c r="M75" s="52">
        <f>+J75*3.04%</f>
        <v>577.6</v>
      </c>
      <c r="N75" s="52">
        <v>0</v>
      </c>
      <c r="O75" s="52">
        <f>+J75-K75-L75-M75-N75</f>
        <v>17877.100000000002</v>
      </c>
      <c r="P75" s="64">
        <v>585</v>
      </c>
    </row>
    <row r="76" spans="1:16" x14ac:dyDescent="0.25">
      <c r="A76" s="58">
        <v>68</v>
      </c>
      <c r="B76" s="99" t="s">
        <v>1711</v>
      </c>
      <c r="C76" s="72" t="s">
        <v>1712</v>
      </c>
      <c r="D76" s="58" t="s">
        <v>29</v>
      </c>
      <c r="E76" s="60" t="s">
        <v>1596</v>
      </c>
      <c r="F76" s="65" t="s">
        <v>1585</v>
      </c>
      <c r="G76" s="58" t="s">
        <v>27</v>
      </c>
      <c r="H76" s="63">
        <v>45658</v>
      </c>
      <c r="I76" s="58" t="s">
        <v>28</v>
      </c>
      <c r="J76" s="44">
        <v>19000</v>
      </c>
      <c r="K76" s="52">
        <f>+J76*2.87%</f>
        <v>545.29999999999995</v>
      </c>
      <c r="L76" s="52">
        <v>0</v>
      </c>
      <c r="M76" s="52">
        <f>+J76*3.04%</f>
        <v>577.6</v>
      </c>
      <c r="N76" s="52">
        <v>0</v>
      </c>
      <c r="O76" s="52">
        <f>+J76-K76-L76-M76-N76</f>
        <v>17877.100000000002</v>
      </c>
      <c r="P76" s="64">
        <v>249</v>
      </c>
    </row>
    <row r="77" spans="1:16" ht="15.75" customHeight="1" x14ac:dyDescent="0.25">
      <c r="A77" s="58">
        <v>69</v>
      </c>
      <c r="B77" s="98" t="s">
        <v>1732</v>
      </c>
      <c r="C77" s="97" t="s">
        <v>1733</v>
      </c>
      <c r="D77" s="103" t="s">
        <v>29</v>
      </c>
      <c r="E77" s="97" t="s">
        <v>1734</v>
      </c>
      <c r="F77" s="97" t="s">
        <v>1735</v>
      </c>
      <c r="G77" s="104" t="s">
        <v>1736</v>
      </c>
      <c r="H77" s="105">
        <v>45748</v>
      </c>
      <c r="I77" s="104" t="s">
        <v>28</v>
      </c>
      <c r="J77" s="44">
        <v>19000</v>
      </c>
      <c r="K77" s="52">
        <f>+J77*2.87%</f>
        <v>545.29999999999995</v>
      </c>
      <c r="L77" s="52">
        <v>0</v>
      </c>
      <c r="M77" s="52">
        <f>+J77*3.04%</f>
        <v>577.6</v>
      </c>
      <c r="N77" s="52">
        <v>0</v>
      </c>
      <c r="O77" s="52">
        <f>+J77-K77-L77-M77-N77</f>
        <v>17877.100000000002</v>
      </c>
      <c r="P77" s="64">
        <v>263</v>
      </c>
    </row>
    <row r="78" spans="1:16" ht="15.75" customHeight="1" x14ac:dyDescent="0.25">
      <c r="A78" s="58">
        <v>70</v>
      </c>
      <c r="B78" s="118" t="s">
        <v>1765</v>
      </c>
      <c r="C78" s="118" t="s">
        <v>1766</v>
      </c>
      <c r="D78" s="103" t="s">
        <v>29</v>
      </c>
      <c r="E78" s="118" t="s">
        <v>162</v>
      </c>
      <c r="F78" s="118" t="s">
        <v>1735</v>
      </c>
      <c r="G78" s="114" t="s">
        <v>1772</v>
      </c>
      <c r="H78" s="116">
        <v>45870</v>
      </c>
      <c r="I78" s="104" t="s">
        <v>28</v>
      </c>
      <c r="J78" s="117">
        <v>19000</v>
      </c>
      <c r="K78" s="52">
        <f>+J78*2.87%</f>
        <v>545.29999999999995</v>
      </c>
      <c r="L78" s="56"/>
      <c r="M78" s="52">
        <f>+J78*3.04%</f>
        <v>577.6</v>
      </c>
      <c r="N78" s="52">
        <v>0</v>
      </c>
      <c r="O78" s="52">
        <f>+J78-K78-L78-M78-N78</f>
        <v>17877.100000000002</v>
      </c>
      <c r="P78" s="64">
        <v>271</v>
      </c>
    </row>
    <row r="79" spans="1:16" ht="15.75" customHeight="1" x14ac:dyDescent="0.25">
      <c r="A79" s="58">
        <v>71</v>
      </c>
      <c r="B79" s="59" t="s">
        <v>1811</v>
      </c>
      <c r="C79" s="59" t="s">
        <v>1812</v>
      </c>
      <c r="D79" s="58" t="s">
        <v>29</v>
      </c>
      <c r="E79" s="83" t="s">
        <v>1813</v>
      </c>
      <c r="F79" s="83" t="s">
        <v>1814</v>
      </c>
      <c r="G79" s="73" t="s">
        <v>30</v>
      </c>
      <c r="H79" s="86">
        <v>45887</v>
      </c>
      <c r="I79" s="86">
        <v>46071</v>
      </c>
      <c r="J79" s="44">
        <v>60000</v>
      </c>
      <c r="K79" s="52">
        <f>+J79*2.87%</f>
        <v>1722</v>
      </c>
      <c r="L79" s="57">
        <v>3486.65</v>
      </c>
      <c r="M79" s="53">
        <f>+J79*3.04%</f>
        <v>1824</v>
      </c>
      <c r="N79" s="52">
        <v>0</v>
      </c>
      <c r="O79" s="57">
        <f>+J79-K79-L79-M79-N79</f>
        <v>52967.35</v>
      </c>
      <c r="P79" s="64">
        <v>42</v>
      </c>
    </row>
    <row r="80" spans="1:16" x14ac:dyDescent="0.25">
      <c r="A80" s="58">
        <v>72</v>
      </c>
      <c r="B80" s="59" t="s">
        <v>172</v>
      </c>
      <c r="C80" s="59" t="s">
        <v>173</v>
      </c>
      <c r="D80" s="58" t="s">
        <v>26</v>
      </c>
      <c r="E80" s="60" t="s">
        <v>178</v>
      </c>
      <c r="F80" s="65" t="s">
        <v>1576</v>
      </c>
      <c r="G80" s="62" t="s">
        <v>30</v>
      </c>
      <c r="H80" s="63">
        <v>44319</v>
      </c>
      <c r="I80" s="63">
        <v>45049</v>
      </c>
      <c r="J80" s="44">
        <v>19000</v>
      </c>
      <c r="K80" s="52">
        <f>+J80*2.87%</f>
        <v>545.29999999999995</v>
      </c>
      <c r="L80" s="52">
        <v>0</v>
      </c>
      <c r="M80" s="53">
        <f>+J80*3.04%</f>
        <v>577.6</v>
      </c>
      <c r="N80" s="52">
        <v>0</v>
      </c>
      <c r="O80" s="53">
        <f>+J80-K80-L80-M80-N80</f>
        <v>17877.100000000002</v>
      </c>
      <c r="P80" s="64">
        <v>121</v>
      </c>
    </row>
    <row r="81" spans="1:16" x14ac:dyDescent="0.25">
      <c r="A81" s="58">
        <v>73</v>
      </c>
      <c r="B81" s="59" t="s">
        <v>174</v>
      </c>
      <c r="C81" s="59" t="s">
        <v>175</v>
      </c>
      <c r="D81" s="58" t="s">
        <v>26</v>
      </c>
      <c r="E81" s="60" t="s">
        <v>178</v>
      </c>
      <c r="F81" s="65" t="s">
        <v>1576</v>
      </c>
      <c r="G81" s="62" t="s">
        <v>30</v>
      </c>
      <c r="H81" s="63">
        <v>43283</v>
      </c>
      <c r="I81" s="63">
        <v>45109</v>
      </c>
      <c r="J81" s="44">
        <v>19000</v>
      </c>
      <c r="K81" s="52">
        <f>+J81*2.87%</f>
        <v>545.29999999999995</v>
      </c>
      <c r="L81" s="52">
        <v>0</v>
      </c>
      <c r="M81" s="53">
        <f>+J81*3.04%</f>
        <v>577.6</v>
      </c>
      <c r="N81" s="52">
        <v>0</v>
      </c>
      <c r="O81" s="53">
        <f>+J81-K81-L81-M81-N81</f>
        <v>17877.100000000002</v>
      </c>
      <c r="P81" s="64">
        <v>142</v>
      </c>
    </row>
    <row r="82" spans="1:16" ht="15.75" customHeight="1" x14ac:dyDescent="0.25">
      <c r="A82" s="58">
        <v>74</v>
      </c>
      <c r="B82" s="59" t="s">
        <v>176</v>
      </c>
      <c r="C82" s="59" t="s">
        <v>177</v>
      </c>
      <c r="D82" s="58" t="s">
        <v>26</v>
      </c>
      <c r="E82" s="60" t="s">
        <v>193</v>
      </c>
      <c r="F82" s="65" t="s">
        <v>1576</v>
      </c>
      <c r="G82" s="58" t="s">
        <v>27</v>
      </c>
      <c r="H82" s="63">
        <v>44593</v>
      </c>
      <c r="I82" s="58" t="s">
        <v>28</v>
      </c>
      <c r="J82" s="44">
        <v>19000</v>
      </c>
      <c r="K82" s="52">
        <f>+J82*2.87%</f>
        <v>545.29999999999995</v>
      </c>
      <c r="L82" s="52">
        <v>0</v>
      </c>
      <c r="M82" s="52">
        <f>+J82*3.04%</f>
        <v>577.6</v>
      </c>
      <c r="N82" s="52">
        <v>1148</v>
      </c>
      <c r="O82" s="52">
        <f>+J82-K82-L82-M82-N82</f>
        <v>16729.100000000002</v>
      </c>
      <c r="P82" s="64">
        <v>202</v>
      </c>
    </row>
    <row r="83" spans="1:16" s="81" customFormat="1" x14ac:dyDescent="0.25">
      <c r="A83" s="58">
        <v>75</v>
      </c>
      <c r="B83" s="59" t="s">
        <v>179</v>
      </c>
      <c r="C83" s="59" t="s">
        <v>180</v>
      </c>
      <c r="D83" s="138" t="s">
        <v>29</v>
      </c>
      <c r="E83" s="60" t="s">
        <v>193</v>
      </c>
      <c r="F83" s="65" t="s">
        <v>1576</v>
      </c>
      <c r="G83" s="58" t="s">
        <v>27</v>
      </c>
      <c r="H83" s="63">
        <v>44621</v>
      </c>
      <c r="I83" s="58" t="s">
        <v>28</v>
      </c>
      <c r="J83" s="44">
        <v>19000</v>
      </c>
      <c r="K83" s="52">
        <f>+J83*2.87%</f>
        <v>545.29999999999995</v>
      </c>
      <c r="L83" s="52">
        <v>0</v>
      </c>
      <c r="M83" s="52">
        <f>+J83*3.04%</f>
        <v>577.6</v>
      </c>
      <c r="N83" s="52">
        <v>13892.86</v>
      </c>
      <c r="O83" s="52">
        <f>+J83-K83-L83-M83-N83</f>
        <v>3984.2400000000016</v>
      </c>
      <c r="P83" s="64">
        <v>205</v>
      </c>
    </row>
    <row r="84" spans="1:16" ht="15.75" customHeight="1" x14ac:dyDescent="0.25">
      <c r="A84" s="58">
        <v>76</v>
      </c>
      <c r="B84" s="59" t="s">
        <v>181</v>
      </c>
      <c r="C84" s="59" t="s">
        <v>182</v>
      </c>
      <c r="D84" s="58" t="s">
        <v>26</v>
      </c>
      <c r="E84" s="60" t="s">
        <v>183</v>
      </c>
      <c r="F84" s="65" t="s">
        <v>1576</v>
      </c>
      <c r="G84" s="58" t="s">
        <v>27</v>
      </c>
      <c r="H84" s="63">
        <v>40277</v>
      </c>
      <c r="I84" s="58" t="s">
        <v>28</v>
      </c>
      <c r="J84" s="44">
        <v>23037</v>
      </c>
      <c r="K84" s="52">
        <f>+J84*2.87%</f>
        <v>661.16189999999995</v>
      </c>
      <c r="L84" s="52">
        <v>0</v>
      </c>
      <c r="M84" s="52">
        <f>+J84*3.04%</f>
        <v>700.32479999999998</v>
      </c>
      <c r="N84" s="52">
        <v>7287.25</v>
      </c>
      <c r="O84" s="52">
        <f>+J84-K84-L84-M84-N84</f>
        <v>14388.263300000002</v>
      </c>
      <c r="P84" s="64">
        <v>336</v>
      </c>
    </row>
    <row r="85" spans="1:16" ht="15.75" customHeight="1" x14ac:dyDescent="0.25">
      <c r="A85" s="58">
        <v>77</v>
      </c>
      <c r="B85" s="59" t="s">
        <v>184</v>
      </c>
      <c r="C85" s="59" t="s">
        <v>185</v>
      </c>
      <c r="D85" s="58" t="s">
        <v>29</v>
      </c>
      <c r="E85" s="60" t="s">
        <v>178</v>
      </c>
      <c r="F85" s="65" t="s">
        <v>1576</v>
      </c>
      <c r="G85" s="58" t="s">
        <v>27</v>
      </c>
      <c r="H85" s="63" t="s">
        <v>186</v>
      </c>
      <c r="I85" s="58" t="s">
        <v>28</v>
      </c>
      <c r="J85" s="44">
        <v>19000</v>
      </c>
      <c r="K85" s="52">
        <f>+J85*2.87%</f>
        <v>545.29999999999995</v>
      </c>
      <c r="L85" s="52">
        <v>0</v>
      </c>
      <c r="M85" s="52">
        <f>+J85*3.04%</f>
        <v>577.6</v>
      </c>
      <c r="N85" s="52">
        <v>0</v>
      </c>
      <c r="O85" s="52">
        <f>+J85-K85-L85-M85-N85</f>
        <v>17877.100000000002</v>
      </c>
      <c r="P85" s="64">
        <v>517</v>
      </c>
    </row>
    <row r="86" spans="1:16" ht="15.75" customHeight="1" x14ac:dyDescent="0.25">
      <c r="A86" s="58">
        <v>78</v>
      </c>
      <c r="B86" s="59" t="s">
        <v>187</v>
      </c>
      <c r="C86" s="59" t="s">
        <v>188</v>
      </c>
      <c r="D86" s="58" t="s">
        <v>29</v>
      </c>
      <c r="E86" s="60" t="s">
        <v>178</v>
      </c>
      <c r="F86" s="65" t="s">
        <v>1576</v>
      </c>
      <c r="G86" s="58" t="s">
        <v>27</v>
      </c>
      <c r="H86" s="63">
        <v>43647</v>
      </c>
      <c r="I86" s="58" t="s">
        <v>28</v>
      </c>
      <c r="J86" s="44">
        <v>19000</v>
      </c>
      <c r="K86" s="52">
        <f>+J86*2.87%</f>
        <v>545.29999999999995</v>
      </c>
      <c r="L86" s="52">
        <v>0</v>
      </c>
      <c r="M86" s="52">
        <f>+J86*3.04%</f>
        <v>577.6</v>
      </c>
      <c r="N86" s="52">
        <v>12422.37</v>
      </c>
      <c r="O86" s="52">
        <f>+J86-K86-L86-M86-N86</f>
        <v>5454.7300000000014</v>
      </c>
      <c r="P86" s="64">
        <v>591</v>
      </c>
    </row>
    <row r="87" spans="1:16" ht="15.75" customHeight="1" x14ac:dyDescent="0.25">
      <c r="A87" s="58">
        <v>79</v>
      </c>
      <c r="B87" s="59" t="s">
        <v>189</v>
      </c>
      <c r="C87" s="59" t="s">
        <v>190</v>
      </c>
      <c r="D87" s="58" t="s">
        <v>29</v>
      </c>
      <c r="E87" s="60" t="s">
        <v>178</v>
      </c>
      <c r="F87" s="65" t="s">
        <v>1576</v>
      </c>
      <c r="G87" s="58" t="s">
        <v>27</v>
      </c>
      <c r="H87" s="63">
        <v>43891</v>
      </c>
      <c r="I87" s="58" t="s">
        <v>28</v>
      </c>
      <c r="J87" s="44">
        <v>19000</v>
      </c>
      <c r="K87" s="52">
        <f>+J87*2.87%</f>
        <v>545.29999999999995</v>
      </c>
      <c r="L87" s="52">
        <v>0</v>
      </c>
      <c r="M87" s="52">
        <f>+J87*3.04%</f>
        <v>577.6</v>
      </c>
      <c r="N87" s="52">
        <v>0</v>
      </c>
      <c r="O87" s="52">
        <f>+J87-K87-L87-M87-N87</f>
        <v>17877.100000000002</v>
      </c>
      <c r="P87" s="64">
        <v>621</v>
      </c>
    </row>
    <row r="88" spans="1:16" ht="15.75" customHeight="1" x14ac:dyDescent="0.25">
      <c r="A88" s="58">
        <v>80</v>
      </c>
      <c r="B88" s="59" t="s">
        <v>191</v>
      </c>
      <c r="C88" s="59" t="s">
        <v>192</v>
      </c>
      <c r="D88" s="58" t="s">
        <v>29</v>
      </c>
      <c r="E88" s="60" t="s">
        <v>193</v>
      </c>
      <c r="F88" s="65" t="s">
        <v>1576</v>
      </c>
      <c r="G88" s="58" t="s">
        <v>27</v>
      </c>
      <c r="H88" s="63">
        <v>44136</v>
      </c>
      <c r="I88" s="58" t="s">
        <v>28</v>
      </c>
      <c r="J88" s="44">
        <v>25000</v>
      </c>
      <c r="K88" s="52">
        <f>+J88*2.87%</f>
        <v>717.5</v>
      </c>
      <c r="L88" s="52">
        <v>0</v>
      </c>
      <c r="M88" s="52">
        <f>+J88*3.04%</f>
        <v>760</v>
      </c>
      <c r="N88" s="52">
        <v>18269.73</v>
      </c>
      <c r="O88" s="52">
        <f>+J88-K88-L88-M88-N88</f>
        <v>5252.77</v>
      </c>
      <c r="P88" s="64">
        <v>640</v>
      </c>
    </row>
    <row r="89" spans="1:16" ht="15.75" customHeight="1" x14ac:dyDescent="0.25">
      <c r="A89" s="58">
        <v>81</v>
      </c>
      <c r="B89" s="59" t="s">
        <v>194</v>
      </c>
      <c r="C89" s="59" t="s">
        <v>195</v>
      </c>
      <c r="D89" s="58" t="s">
        <v>26</v>
      </c>
      <c r="E89" s="60" t="s">
        <v>178</v>
      </c>
      <c r="F89" s="65" t="s">
        <v>1576</v>
      </c>
      <c r="G89" s="58" t="s">
        <v>27</v>
      </c>
      <c r="H89" s="63">
        <v>44470</v>
      </c>
      <c r="I89" s="58" t="s">
        <v>28</v>
      </c>
      <c r="J89" s="44">
        <v>19000</v>
      </c>
      <c r="K89" s="52">
        <f>+J89*2.87%</f>
        <v>545.29999999999995</v>
      </c>
      <c r="L89" s="52">
        <v>0</v>
      </c>
      <c r="M89" s="52">
        <f>+J89*3.04%</f>
        <v>577.6</v>
      </c>
      <c r="N89" s="52">
        <v>9073.89</v>
      </c>
      <c r="O89" s="52">
        <f>+J89-K89-L89-M89-N89</f>
        <v>8803.2100000000028</v>
      </c>
      <c r="P89" s="64">
        <v>198</v>
      </c>
    </row>
    <row r="90" spans="1:16" ht="15.75" customHeight="1" x14ac:dyDescent="0.25">
      <c r="A90" s="58">
        <v>82</v>
      </c>
      <c r="B90" s="59" t="s">
        <v>196</v>
      </c>
      <c r="C90" s="59" t="s">
        <v>197</v>
      </c>
      <c r="D90" s="58" t="s">
        <v>29</v>
      </c>
      <c r="E90" s="60" t="s">
        <v>1595</v>
      </c>
      <c r="F90" s="65" t="s">
        <v>1576</v>
      </c>
      <c r="G90" s="58" t="s">
        <v>27</v>
      </c>
      <c r="H90" s="63">
        <v>44896</v>
      </c>
      <c r="I90" s="58" t="s">
        <v>28</v>
      </c>
      <c r="J90" s="44">
        <v>19000</v>
      </c>
      <c r="K90" s="52">
        <f>+J90*2.87%</f>
        <v>545.29999999999995</v>
      </c>
      <c r="L90" s="52">
        <v>0</v>
      </c>
      <c r="M90" s="52">
        <f>+J90*3.04%</f>
        <v>577.6</v>
      </c>
      <c r="N90" s="52">
        <v>0</v>
      </c>
      <c r="O90" s="52">
        <f>+J90-K90-L90-M90-N90</f>
        <v>17877.100000000002</v>
      </c>
      <c r="P90" s="64">
        <v>224</v>
      </c>
    </row>
    <row r="91" spans="1:16" ht="15.75" customHeight="1" x14ac:dyDescent="0.25">
      <c r="A91" s="58">
        <v>83</v>
      </c>
      <c r="B91" s="59" t="s">
        <v>198</v>
      </c>
      <c r="C91" s="59" t="s">
        <v>199</v>
      </c>
      <c r="D91" s="58" t="s">
        <v>29</v>
      </c>
      <c r="E91" s="60" t="s">
        <v>1595</v>
      </c>
      <c r="F91" s="60" t="s">
        <v>1576</v>
      </c>
      <c r="G91" s="58" t="s">
        <v>27</v>
      </c>
      <c r="H91" s="63">
        <v>44896</v>
      </c>
      <c r="I91" s="58" t="s">
        <v>28</v>
      </c>
      <c r="J91" s="44">
        <v>19000</v>
      </c>
      <c r="K91" s="52">
        <f>+J91*2.87%</f>
        <v>545.29999999999995</v>
      </c>
      <c r="L91" s="52">
        <v>0</v>
      </c>
      <c r="M91" s="52">
        <f>+J91*3.04%</f>
        <v>577.6</v>
      </c>
      <c r="N91" s="52">
        <v>0</v>
      </c>
      <c r="O91" s="52">
        <f>+J91-K91-L91-M91-N91</f>
        <v>17877.100000000002</v>
      </c>
      <c r="P91" s="64">
        <v>232</v>
      </c>
    </row>
    <row r="92" spans="1:16" ht="15.75" customHeight="1" x14ac:dyDescent="0.25">
      <c r="A92" s="58">
        <v>84</v>
      </c>
      <c r="B92" s="59" t="s">
        <v>200</v>
      </c>
      <c r="C92" s="59" t="s">
        <v>201</v>
      </c>
      <c r="D92" s="58" t="s">
        <v>29</v>
      </c>
      <c r="E92" s="60" t="s">
        <v>1595</v>
      </c>
      <c r="F92" s="65" t="s">
        <v>1576</v>
      </c>
      <c r="G92" s="58" t="s">
        <v>27</v>
      </c>
      <c r="H92" s="63">
        <v>45139</v>
      </c>
      <c r="I92" s="58" t="s">
        <v>28</v>
      </c>
      <c r="J92" s="44">
        <v>19000</v>
      </c>
      <c r="K92" s="52">
        <f>+J92*2.87%</f>
        <v>545.29999999999995</v>
      </c>
      <c r="L92" s="52">
        <v>0</v>
      </c>
      <c r="M92" s="52">
        <f>+J92*3.04%</f>
        <v>577.6</v>
      </c>
      <c r="N92" s="52">
        <v>1525</v>
      </c>
      <c r="O92" s="52">
        <f>+J92-K92-L92-M92-N92</f>
        <v>16352.100000000002</v>
      </c>
      <c r="P92" s="64">
        <v>293</v>
      </c>
    </row>
    <row r="93" spans="1:16" ht="15.75" customHeight="1" x14ac:dyDescent="0.25">
      <c r="A93" s="58">
        <v>85</v>
      </c>
      <c r="B93" s="59" t="s">
        <v>202</v>
      </c>
      <c r="C93" s="59" t="s">
        <v>203</v>
      </c>
      <c r="D93" s="58" t="s">
        <v>29</v>
      </c>
      <c r="E93" s="60" t="s">
        <v>1595</v>
      </c>
      <c r="F93" s="65" t="s">
        <v>1576</v>
      </c>
      <c r="G93" s="58" t="s">
        <v>27</v>
      </c>
      <c r="H93" s="63">
        <v>45139</v>
      </c>
      <c r="I93" s="58" t="s">
        <v>28</v>
      </c>
      <c r="J93" s="44">
        <v>30000</v>
      </c>
      <c r="K93" s="52">
        <f>+J93*2.87%</f>
        <v>861</v>
      </c>
      <c r="L93" s="52">
        <v>0</v>
      </c>
      <c r="M93" s="52">
        <f>+J93*3.04%</f>
        <v>912</v>
      </c>
      <c r="N93" s="52">
        <v>0</v>
      </c>
      <c r="O93" s="52">
        <f>+J93-K93-L93-M93-N93</f>
        <v>28227</v>
      </c>
      <c r="P93" s="64">
        <v>294</v>
      </c>
    </row>
    <row r="94" spans="1:16" ht="15.75" customHeight="1" x14ac:dyDescent="0.25">
      <c r="A94" s="58">
        <v>86</v>
      </c>
      <c r="B94" s="67" t="s">
        <v>1652</v>
      </c>
      <c r="C94" s="57" t="s">
        <v>1653</v>
      </c>
      <c r="D94" s="64" t="s">
        <v>29</v>
      </c>
      <c r="E94" s="68" t="s">
        <v>1647</v>
      </c>
      <c r="F94" s="67" t="s">
        <v>1576</v>
      </c>
      <c r="G94" s="62" t="s">
        <v>1632</v>
      </c>
      <c r="H94" s="69">
        <v>45536</v>
      </c>
      <c r="I94" s="62" t="s">
        <v>28</v>
      </c>
      <c r="J94" s="44">
        <v>19000</v>
      </c>
      <c r="K94" s="52">
        <f>+J94*2.87%</f>
        <v>545.29999999999995</v>
      </c>
      <c r="L94" s="52">
        <v>0</v>
      </c>
      <c r="M94" s="52">
        <f>+J94*3.04%</f>
        <v>577.6</v>
      </c>
      <c r="N94" s="52">
        <v>0</v>
      </c>
      <c r="O94" s="52">
        <f>+J94-K94-L94-M94-N94</f>
        <v>17877.100000000002</v>
      </c>
      <c r="P94" s="64">
        <v>222</v>
      </c>
    </row>
    <row r="95" spans="1:16" ht="15.75" customHeight="1" x14ac:dyDescent="0.25">
      <c r="A95" s="58">
        <v>87</v>
      </c>
      <c r="B95" s="85" t="s">
        <v>1697</v>
      </c>
      <c r="C95" s="72" t="s">
        <v>1698</v>
      </c>
      <c r="D95" s="94" t="s">
        <v>29</v>
      </c>
      <c r="E95" s="65" t="s">
        <v>1596</v>
      </c>
      <c r="F95" s="65" t="s">
        <v>1576</v>
      </c>
      <c r="G95" s="73" t="s">
        <v>27</v>
      </c>
      <c r="H95" s="63">
        <v>45627</v>
      </c>
      <c r="I95" s="73" t="s">
        <v>28</v>
      </c>
      <c r="J95" s="44">
        <v>19000</v>
      </c>
      <c r="K95" s="52">
        <f>+J95*2.87%</f>
        <v>545.29999999999995</v>
      </c>
      <c r="L95" s="52">
        <v>0</v>
      </c>
      <c r="M95" s="52">
        <f>+J95*3.04%</f>
        <v>577.6</v>
      </c>
      <c r="N95" s="52">
        <v>0</v>
      </c>
      <c r="O95" s="52">
        <f>+J95-K95-L95-M95-N95</f>
        <v>17877.100000000002</v>
      </c>
      <c r="P95" s="64">
        <v>237</v>
      </c>
    </row>
    <row r="96" spans="1:16" ht="15.75" customHeight="1" x14ac:dyDescent="0.25">
      <c r="A96" s="58">
        <v>88</v>
      </c>
      <c r="B96" s="59" t="s">
        <v>1832</v>
      </c>
      <c r="C96" s="59" t="s">
        <v>1833</v>
      </c>
      <c r="D96" s="58" t="s">
        <v>29</v>
      </c>
      <c r="E96" s="60" t="s">
        <v>1834</v>
      </c>
      <c r="F96" s="65" t="s">
        <v>1576</v>
      </c>
      <c r="G96" s="73" t="s">
        <v>27</v>
      </c>
      <c r="H96" s="86">
        <v>45884</v>
      </c>
      <c r="I96" s="73" t="s">
        <v>28</v>
      </c>
      <c r="J96" s="44">
        <v>19000</v>
      </c>
      <c r="K96" s="52">
        <v>545.29999999999995</v>
      </c>
      <c r="L96" s="52">
        <v>0</v>
      </c>
      <c r="M96" s="52">
        <v>577.6</v>
      </c>
      <c r="N96" s="52">
        <v>0</v>
      </c>
      <c r="O96" s="52">
        <v>17877.100000000002</v>
      </c>
      <c r="P96" s="64">
        <v>307</v>
      </c>
    </row>
    <row r="97" spans="1:16" ht="15.75" customHeight="1" x14ac:dyDescent="0.25">
      <c r="A97" s="58">
        <v>89</v>
      </c>
      <c r="B97" s="100" t="s">
        <v>205</v>
      </c>
      <c r="C97" s="100" t="s">
        <v>1701</v>
      </c>
      <c r="D97" s="94" t="s">
        <v>29</v>
      </c>
      <c r="E97" s="101" t="s">
        <v>178</v>
      </c>
      <c r="F97" s="65" t="s">
        <v>1576</v>
      </c>
      <c r="G97" s="73" t="s">
        <v>1632</v>
      </c>
      <c r="H97" s="86">
        <v>45627</v>
      </c>
      <c r="I97" s="73" t="s">
        <v>28</v>
      </c>
      <c r="J97" s="44">
        <v>19000</v>
      </c>
      <c r="K97" s="52">
        <f>+J97*2.87%</f>
        <v>545.29999999999995</v>
      </c>
      <c r="L97" s="52">
        <v>0</v>
      </c>
      <c r="M97" s="52">
        <f>+J97*3.04%</f>
        <v>577.6</v>
      </c>
      <c r="N97" s="52">
        <v>0</v>
      </c>
      <c r="O97" s="52">
        <f>+J97-K97-L97-M97-N97</f>
        <v>17877.100000000002</v>
      </c>
      <c r="P97" s="64">
        <v>258</v>
      </c>
    </row>
    <row r="98" spans="1:16" ht="15.75" customHeight="1" x14ac:dyDescent="0.25">
      <c r="A98" s="58">
        <v>90</v>
      </c>
      <c r="B98" s="59" t="s">
        <v>1841</v>
      </c>
      <c r="C98" s="59" t="s">
        <v>1842</v>
      </c>
      <c r="D98" s="58" t="s">
        <v>29</v>
      </c>
      <c r="E98" s="60" t="s">
        <v>1843</v>
      </c>
      <c r="F98" s="65" t="s">
        <v>1576</v>
      </c>
      <c r="G98" s="73" t="s">
        <v>27</v>
      </c>
      <c r="H98" s="86">
        <v>45962</v>
      </c>
      <c r="I98" s="73" t="s">
        <v>28</v>
      </c>
      <c r="J98" s="44">
        <v>19000</v>
      </c>
      <c r="K98" s="52">
        <f>+J98*2.87%</f>
        <v>545.29999999999995</v>
      </c>
      <c r="L98" s="52">
        <v>0</v>
      </c>
      <c r="M98" s="52"/>
      <c r="N98" s="52"/>
      <c r="O98" s="52">
        <f>+J98-K98-L98-M98-N98</f>
        <v>18454.7</v>
      </c>
      <c r="P98" s="64">
        <v>310</v>
      </c>
    </row>
    <row r="99" spans="1:16" ht="15.75" customHeight="1" x14ac:dyDescent="0.25">
      <c r="A99" s="58">
        <v>91</v>
      </c>
      <c r="B99" s="67" t="s">
        <v>1676</v>
      </c>
      <c r="C99" s="57" t="s">
        <v>1677</v>
      </c>
      <c r="D99" s="64" t="s">
        <v>29</v>
      </c>
      <c r="E99" s="68" t="s">
        <v>1678</v>
      </c>
      <c r="F99" s="65" t="s">
        <v>1480</v>
      </c>
      <c r="G99" s="62" t="s">
        <v>1662</v>
      </c>
      <c r="H99" s="69">
        <v>45566</v>
      </c>
      <c r="I99" s="70">
        <v>45748</v>
      </c>
      <c r="J99" s="44">
        <v>110000</v>
      </c>
      <c r="K99" s="52">
        <f>+J99*2.87%</f>
        <v>3157</v>
      </c>
      <c r="L99" s="57">
        <v>14457.69</v>
      </c>
      <c r="M99" s="52">
        <f>+J99*3.04%</f>
        <v>3344</v>
      </c>
      <c r="N99" s="52">
        <v>0</v>
      </c>
      <c r="O99" s="52">
        <f>+J99-K99-L99-M99-N99</f>
        <v>89041.31</v>
      </c>
      <c r="P99" s="64">
        <v>19</v>
      </c>
    </row>
    <row r="100" spans="1:16" x14ac:dyDescent="0.25">
      <c r="A100" s="58">
        <v>92</v>
      </c>
      <c r="B100" s="59" t="s">
        <v>93</v>
      </c>
      <c r="C100" s="59" t="s">
        <v>94</v>
      </c>
      <c r="D100" s="58" t="s">
        <v>26</v>
      </c>
      <c r="E100" s="60" t="s">
        <v>95</v>
      </c>
      <c r="F100" s="65" t="s">
        <v>1480</v>
      </c>
      <c r="G100" s="62" t="s">
        <v>27</v>
      </c>
      <c r="H100" s="63">
        <v>41572</v>
      </c>
      <c r="I100" s="63">
        <v>45224</v>
      </c>
      <c r="J100" s="44">
        <v>28000</v>
      </c>
      <c r="K100" s="52">
        <f>+J100*2.87%</f>
        <v>803.6</v>
      </c>
      <c r="L100" s="52">
        <v>0</v>
      </c>
      <c r="M100" s="53">
        <f>+J100*3.04%</f>
        <v>851.2</v>
      </c>
      <c r="N100" s="52">
        <v>8992.93</v>
      </c>
      <c r="O100" s="53">
        <f>+J100-K100-L100-M100-N100</f>
        <v>17352.27</v>
      </c>
      <c r="P100" s="64">
        <v>507</v>
      </c>
    </row>
    <row r="101" spans="1:16" x14ac:dyDescent="0.25">
      <c r="A101" s="58">
        <v>93</v>
      </c>
      <c r="B101" s="59" t="s">
        <v>96</v>
      </c>
      <c r="C101" s="59" t="s">
        <v>97</v>
      </c>
      <c r="D101" s="58" t="s">
        <v>26</v>
      </c>
      <c r="E101" s="60" t="s">
        <v>98</v>
      </c>
      <c r="F101" s="65" t="s">
        <v>1480</v>
      </c>
      <c r="G101" s="58" t="s">
        <v>27</v>
      </c>
      <c r="H101" s="63">
        <v>43283</v>
      </c>
      <c r="I101" s="58" t="s">
        <v>28</v>
      </c>
      <c r="J101" s="44">
        <v>21000</v>
      </c>
      <c r="K101" s="52">
        <f>+J101*2.87%</f>
        <v>602.70000000000005</v>
      </c>
      <c r="L101" s="52">
        <v>0</v>
      </c>
      <c r="M101" s="52">
        <f>+J101*3.04%</f>
        <v>638.4</v>
      </c>
      <c r="N101" s="52">
        <v>0</v>
      </c>
      <c r="O101" s="52">
        <f>+J101-K101-L101-M101-N101</f>
        <v>19758.899999999998</v>
      </c>
      <c r="P101" s="64">
        <v>574</v>
      </c>
    </row>
    <row r="102" spans="1:16" x14ac:dyDescent="0.25">
      <c r="A102" s="58">
        <v>94</v>
      </c>
      <c r="B102" s="59" t="s">
        <v>99</v>
      </c>
      <c r="C102" s="59" t="s">
        <v>100</v>
      </c>
      <c r="D102" s="58" t="s">
        <v>26</v>
      </c>
      <c r="E102" s="60" t="s">
        <v>98</v>
      </c>
      <c r="F102" s="65" t="s">
        <v>1480</v>
      </c>
      <c r="G102" s="58" t="s">
        <v>27</v>
      </c>
      <c r="H102" s="63">
        <v>44470</v>
      </c>
      <c r="I102" s="58" t="s">
        <v>28</v>
      </c>
      <c r="J102" s="44">
        <v>19000</v>
      </c>
      <c r="K102" s="52">
        <f>+J102*2.87%</f>
        <v>545.29999999999995</v>
      </c>
      <c r="L102" s="52">
        <v>0</v>
      </c>
      <c r="M102" s="52">
        <f>+J102*3.04%</f>
        <v>577.6</v>
      </c>
      <c r="N102" s="52"/>
      <c r="O102" s="52">
        <f>+J102-K102-L102-M102-N102</f>
        <v>17877.100000000002</v>
      </c>
      <c r="P102" s="64">
        <v>193</v>
      </c>
    </row>
    <row r="103" spans="1:16" x14ac:dyDescent="0.25">
      <c r="A103" s="58">
        <v>95</v>
      </c>
      <c r="B103" s="59" t="s">
        <v>206</v>
      </c>
      <c r="C103" s="59" t="s">
        <v>207</v>
      </c>
      <c r="D103" s="58" t="s">
        <v>29</v>
      </c>
      <c r="E103" s="60" t="s">
        <v>1535</v>
      </c>
      <c r="F103" s="65" t="s">
        <v>1534</v>
      </c>
      <c r="G103" s="62" t="s">
        <v>30</v>
      </c>
      <c r="H103" s="63">
        <v>44927</v>
      </c>
      <c r="I103" s="63">
        <v>45108</v>
      </c>
      <c r="J103" s="44">
        <v>60000</v>
      </c>
      <c r="K103" s="52">
        <f>+J103*2.87%</f>
        <v>1722</v>
      </c>
      <c r="L103" s="57">
        <v>3486.65</v>
      </c>
      <c r="M103" s="53">
        <f>+J103*3.04%</f>
        <v>1824</v>
      </c>
      <c r="N103" s="52">
        <v>0</v>
      </c>
      <c r="O103" s="53">
        <f>+J103-K103-L103-M103-N103</f>
        <v>52967.35</v>
      </c>
      <c r="P103" s="64">
        <v>47</v>
      </c>
    </row>
    <row r="104" spans="1:16" ht="15" customHeight="1" x14ac:dyDescent="0.25">
      <c r="A104" s="58">
        <v>96</v>
      </c>
      <c r="B104" s="59" t="s">
        <v>208</v>
      </c>
      <c r="C104" s="59" t="s">
        <v>209</v>
      </c>
      <c r="D104" s="58" t="s">
        <v>29</v>
      </c>
      <c r="E104" s="60" t="s">
        <v>215</v>
      </c>
      <c r="F104" s="65" t="s">
        <v>1569</v>
      </c>
      <c r="G104" s="62" t="s">
        <v>30</v>
      </c>
      <c r="H104" s="63">
        <v>44256</v>
      </c>
      <c r="I104" s="63">
        <v>45170</v>
      </c>
      <c r="J104" s="44">
        <v>15500</v>
      </c>
      <c r="K104" s="52">
        <f>+J104*2.87%</f>
        <v>444.85</v>
      </c>
      <c r="L104" s="52">
        <v>0</v>
      </c>
      <c r="M104" s="53">
        <f>+J104*3.04%</f>
        <v>471.2</v>
      </c>
      <c r="N104" s="52">
        <v>0</v>
      </c>
      <c r="O104" s="53">
        <f>+J104-K104-L104-M104-N104</f>
        <v>14583.949999999999</v>
      </c>
      <c r="P104" s="64">
        <v>165</v>
      </c>
    </row>
    <row r="105" spans="1:16" x14ac:dyDescent="0.25">
      <c r="A105" s="58">
        <v>97</v>
      </c>
      <c r="B105" s="59" t="s">
        <v>210</v>
      </c>
      <c r="C105" s="59" t="s">
        <v>211</v>
      </c>
      <c r="D105" s="58" t="s">
        <v>26</v>
      </c>
      <c r="E105" s="60" t="s">
        <v>212</v>
      </c>
      <c r="F105" s="65" t="s">
        <v>1569</v>
      </c>
      <c r="G105" s="58" t="s">
        <v>27</v>
      </c>
      <c r="H105" s="63">
        <v>41918</v>
      </c>
      <c r="I105" s="58" t="s">
        <v>28</v>
      </c>
      <c r="J105" s="44">
        <v>21000</v>
      </c>
      <c r="K105" s="52">
        <f>+J105*2.87%</f>
        <v>602.70000000000005</v>
      </c>
      <c r="L105" s="52">
        <v>0</v>
      </c>
      <c r="M105" s="52">
        <f>+J105*3.04%</f>
        <v>638.4</v>
      </c>
      <c r="N105" s="52">
        <v>1919.78</v>
      </c>
      <c r="O105" s="52">
        <f>+J105-K105-L105-M105-N105</f>
        <v>17839.12</v>
      </c>
      <c r="P105" s="64">
        <v>518</v>
      </c>
    </row>
    <row r="106" spans="1:16" ht="15.75" customHeight="1" x14ac:dyDescent="0.25">
      <c r="A106" s="58">
        <v>98</v>
      </c>
      <c r="B106" s="59" t="s">
        <v>213</v>
      </c>
      <c r="C106" s="59" t="s">
        <v>214</v>
      </c>
      <c r="D106" s="58" t="s">
        <v>29</v>
      </c>
      <c r="E106" s="60" t="s">
        <v>215</v>
      </c>
      <c r="F106" s="65" t="s">
        <v>1569</v>
      </c>
      <c r="G106" s="58" t="s">
        <v>27</v>
      </c>
      <c r="H106" s="63">
        <v>40794</v>
      </c>
      <c r="I106" s="58" t="s">
        <v>28</v>
      </c>
      <c r="J106" s="44">
        <v>15500</v>
      </c>
      <c r="K106" s="52">
        <f>+J106*2.87%</f>
        <v>444.85</v>
      </c>
      <c r="L106" s="52">
        <v>0</v>
      </c>
      <c r="M106" s="52">
        <f>+J106*3.04%</f>
        <v>471.2</v>
      </c>
      <c r="N106" s="52">
        <v>2020.27</v>
      </c>
      <c r="O106" s="52">
        <f>+J106-K106-L106-M106-N106</f>
        <v>12563.679999999998</v>
      </c>
      <c r="P106" s="64">
        <v>376</v>
      </c>
    </row>
    <row r="107" spans="1:16" ht="15.75" customHeight="1" x14ac:dyDescent="0.25">
      <c r="A107" s="58">
        <v>99</v>
      </c>
      <c r="B107" s="59" t="s">
        <v>216</v>
      </c>
      <c r="C107" s="59" t="s">
        <v>217</v>
      </c>
      <c r="D107" s="58" t="s">
        <v>29</v>
      </c>
      <c r="E107" s="60" t="s">
        <v>215</v>
      </c>
      <c r="F107" s="65" t="s">
        <v>1569</v>
      </c>
      <c r="G107" s="58" t="s">
        <v>27</v>
      </c>
      <c r="H107" s="63">
        <v>39783</v>
      </c>
      <c r="I107" s="58" t="s">
        <v>28</v>
      </c>
      <c r="J107" s="44">
        <v>15500</v>
      </c>
      <c r="K107" s="52">
        <f>+J107*2.87%</f>
        <v>444.85</v>
      </c>
      <c r="L107" s="52">
        <v>0</v>
      </c>
      <c r="M107" s="52">
        <f>+J107*3.04%</f>
        <v>471.2</v>
      </c>
      <c r="N107" s="52">
        <v>0</v>
      </c>
      <c r="O107" s="52">
        <f>+J107-K107-L107-M107-N107</f>
        <v>14583.949999999999</v>
      </c>
      <c r="P107" s="64">
        <v>347</v>
      </c>
    </row>
    <row r="108" spans="1:16" ht="15.75" customHeight="1" x14ac:dyDescent="0.25">
      <c r="A108" s="58">
        <v>100</v>
      </c>
      <c r="B108" s="59" t="s">
        <v>218</v>
      </c>
      <c r="C108" s="59" t="s">
        <v>219</v>
      </c>
      <c r="D108" s="58" t="s">
        <v>29</v>
      </c>
      <c r="E108" s="60" t="s">
        <v>215</v>
      </c>
      <c r="F108" s="65" t="s">
        <v>1569</v>
      </c>
      <c r="G108" s="58" t="s">
        <v>27</v>
      </c>
      <c r="H108" s="63">
        <v>40391</v>
      </c>
      <c r="I108" s="58" t="s">
        <v>28</v>
      </c>
      <c r="J108" s="44">
        <v>15500</v>
      </c>
      <c r="K108" s="52">
        <f>+J108*2.87%</f>
        <v>444.85</v>
      </c>
      <c r="L108" s="52">
        <v>0</v>
      </c>
      <c r="M108" s="52">
        <f>+J108*3.04%</f>
        <v>471.2</v>
      </c>
      <c r="N108" s="52">
        <v>0</v>
      </c>
      <c r="O108" s="52">
        <f>+J108-K108-L108-M108-N108</f>
        <v>14583.949999999999</v>
      </c>
      <c r="P108" s="64">
        <v>348</v>
      </c>
    </row>
    <row r="109" spans="1:16" ht="15.75" customHeight="1" x14ac:dyDescent="0.25">
      <c r="A109" s="58">
        <v>101</v>
      </c>
      <c r="B109" s="59" t="s">
        <v>220</v>
      </c>
      <c r="C109" s="59" t="s">
        <v>221</v>
      </c>
      <c r="D109" s="58" t="s">
        <v>29</v>
      </c>
      <c r="E109" s="60" t="s">
        <v>215</v>
      </c>
      <c r="F109" s="65" t="s">
        <v>1569</v>
      </c>
      <c r="G109" s="58" t="s">
        <v>27</v>
      </c>
      <c r="H109" s="63">
        <v>42131</v>
      </c>
      <c r="I109" s="58" t="s">
        <v>28</v>
      </c>
      <c r="J109" s="44">
        <v>29000</v>
      </c>
      <c r="K109" s="52">
        <f>+J109*2.87%</f>
        <v>832.3</v>
      </c>
      <c r="L109" s="52">
        <v>0</v>
      </c>
      <c r="M109" s="52">
        <f>+J109*3.04%</f>
        <v>881.6</v>
      </c>
      <c r="N109" s="52">
        <v>1150.53</v>
      </c>
      <c r="O109" s="52">
        <f>+J109-K109-L109-M109-N109</f>
        <v>26135.570000000003</v>
      </c>
      <c r="P109" s="64">
        <v>521</v>
      </c>
    </row>
    <row r="110" spans="1:16" ht="15.75" customHeight="1" x14ac:dyDescent="0.25">
      <c r="A110" s="58">
        <v>102</v>
      </c>
      <c r="B110" s="59" t="s">
        <v>222</v>
      </c>
      <c r="C110" s="59" t="s">
        <v>223</v>
      </c>
      <c r="D110" s="58" t="s">
        <v>29</v>
      </c>
      <c r="E110" s="60" t="s">
        <v>215</v>
      </c>
      <c r="F110" s="65" t="s">
        <v>1569</v>
      </c>
      <c r="G110" s="58" t="s">
        <v>27</v>
      </c>
      <c r="H110" s="63">
        <v>42430</v>
      </c>
      <c r="I110" s="58" t="s">
        <v>28</v>
      </c>
      <c r="J110" s="44">
        <v>15500</v>
      </c>
      <c r="K110" s="52">
        <f>+J110*2.87%</f>
        <v>444.85</v>
      </c>
      <c r="L110" s="52">
        <v>0</v>
      </c>
      <c r="M110" s="52">
        <f>+J110*3.04%</f>
        <v>471.2</v>
      </c>
      <c r="N110" s="52">
        <v>0</v>
      </c>
      <c r="O110" s="52">
        <f>+J110-K110-L110-M110-N110</f>
        <v>14583.949999999999</v>
      </c>
      <c r="P110" s="64">
        <v>528</v>
      </c>
    </row>
    <row r="111" spans="1:16" ht="15.75" customHeight="1" x14ac:dyDescent="0.25">
      <c r="A111" s="58">
        <v>103</v>
      </c>
      <c r="B111" s="59" t="s">
        <v>224</v>
      </c>
      <c r="C111" s="59" t="s">
        <v>225</v>
      </c>
      <c r="D111" s="58" t="s">
        <v>29</v>
      </c>
      <c r="E111" s="60" t="s">
        <v>215</v>
      </c>
      <c r="F111" s="65" t="s">
        <v>1569</v>
      </c>
      <c r="G111" s="58" t="s">
        <v>27</v>
      </c>
      <c r="H111" s="63">
        <v>43283</v>
      </c>
      <c r="I111" s="58" t="s">
        <v>28</v>
      </c>
      <c r="J111" s="44">
        <v>15500</v>
      </c>
      <c r="K111" s="52">
        <f>+J111*2.87%</f>
        <v>444.85</v>
      </c>
      <c r="L111" s="52">
        <v>0</v>
      </c>
      <c r="M111" s="52">
        <f>+J111*3.04%</f>
        <v>471.2</v>
      </c>
      <c r="N111" s="52">
        <v>0</v>
      </c>
      <c r="O111" s="52">
        <f>+J111-K111-L111-M111-N111</f>
        <v>14583.949999999999</v>
      </c>
      <c r="P111" s="64">
        <v>567</v>
      </c>
    </row>
    <row r="112" spans="1:16" ht="15.75" customHeight="1" x14ac:dyDescent="0.25">
      <c r="A112" s="58">
        <v>104</v>
      </c>
      <c r="B112" s="59" t="s">
        <v>226</v>
      </c>
      <c r="C112" s="59" t="s">
        <v>227</v>
      </c>
      <c r="D112" s="58" t="s">
        <v>29</v>
      </c>
      <c r="E112" s="60" t="s">
        <v>215</v>
      </c>
      <c r="F112" s="65" t="s">
        <v>1569</v>
      </c>
      <c r="G112" s="58" t="s">
        <v>27</v>
      </c>
      <c r="H112" s="63">
        <v>44075</v>
      </c>
      <c r="I112" s="58" t="s">
        <v>28</v>
      </c>
      <c r="J112" s="44">
        <v>15500</v>
      </c>
      <c r="K112" s="52">
        <f>+J112*2.87%</f>
        <v>444.85</v>
      </c>
      <c r="L112" s="52">
        <v>0</v>
      </c>
      <c r="M112" s="52">
        <f>+J112*3.04%</f>
        <v>471.2</v>
      </c>
      <c r="N112" s="52">
        <v>0</v>
      </c>
      <c r="O112" s="52">
        <f>+J112-K112-L112-M112-N112</f>
        <v>14583.949999999999</v>
      </c>
      <c r="P112" s="64">
        <v>639</v>
      </c>
    </row>
    <row r="113" spans="1:16" x14ac:dyDescent="0.25">
      <c r="A113" s="58">
        <v>105</v>
      </c>
      <c r="B113" s="59" t="s">
        <v>228</v>
      </c>
      <c r="C113" s="59" t="s">
        <v>229</v>
      </c>
      <c r="D113" s="58" t="s">
        <v>29</v>
      </c>
      <c r="E113" s="60" t="s">
        <v>236</v>
      </c>
      <c r="F113" s="65" t="s">
        <v>1569</v>
      </c>
      <c r="G113" s="58" t="s">
        <v>27</v>
      </c>
      <c r="H113" s="63">
        <v>44805</v>
      </c>
      <c r="I113" s="58" t="s">
        <v>28</v>
      </c>
      <c r="J113" s="44">
        <v>15500</v>
      </c>
      <c r="K113" s="52">
        <f>+J113*2.87%</f>
        <v>444.85</v>
      </c>
      <c r="L113" s="52">
        <v>0</v>
      </c>
      <c r="M113" s="52">
        <f>+J113*3.04%</f>
        <v>471.2</v>
      </c>
      <c r="N113" s="52">
        <v>0</v>
      </c>
      <c r="O113" s="52">
        <f>+J113-K113-L113-M113-N113</f>
        <v>14583.949999999999</v>
      </c>
      <c r="P113" s="64">
        <v>175</v>
      </c>
    </row>
    <row r="114" spans="1:16" ht="15.75" customHeight="1" x14ac:dyDescent="0.25">
      <c r="A114" s="58">
        <v>106</v>
      </c>
      <c r="B114" s="59" t="s">
        <v>230</v>
      </c>
      <c r="C114" s="59" t="s">
        <v>231</v>
      </c>
      <c r="D114" s="58" t="s">
        <v>29</v>
      </c>
      <c r="E114" s="60" t="s">
        <v>1605</v>
      </c>
      <c r="F114" s="65" t="s">
        <v>1569</v>
      </c>
      <c r="G114" s="58" t="s">
        <v>27</v>
      </c>
      <c r="H114" s="63">
        <v>44927</v>
      </c>
      <c r="I114" s="58" t="s">
        <v>28</v>
      </c>
      <c r="J114" s="44">
        <v>15500</v>
      </c>
      <c r="K114" s="52">
        <f>+J114*2.87%</f>
        <v>444.85</v>
      </c>
      <c r="L114" s="52">
        <v>0</v>
      </c>
      <c r="M114" s="52">
        <f>+J114*3.04%</f>
        <v>471.2</v>
      </c>
      <c r="N114" s="52">
        <v>0</v>
      </c>
      <c r="O114" s="52">
        <f>+J114-K114-L114-M114-N114</f>
        <v>14583.949999999999</v>
      </c>
      <c r="P114" s="64">
        <v>331</v>
      </c>
    </row>
    <row r="115" spans="1:16" ht="15.75" customHeight="1" x14ac:dyDescent="0.25">
      <c r="A115" s="58">
        <v>107</v>
      </c>
      <c r="B115" s="59" t="s">
        <v>232</v>
      </c>
      <c r="C115" s="59" t="s">
        <v>233</v>
      </c>
      <c r="D115" s="58" t="s">
        <v>29</v>
      </c>
      <c r="E115" s="60" t="s">
        <v>1605</v>
      </c>
      <c r="F115" s="65" t="s">
        <v>1569</v>
      </c>
      <c r="G115" s="58" t="s">
        <v>27</v>
      </c>
      <c r="H115" s="63">
        <v>45200</v>
      </c>
      <c r="I115" s="58" t="s">
        <v>28</v>
      </c>
      <c r="J115" s="44">
        <v>15500</v>
      </c>
      <c r="K115" s="52">
        <f>+J115*2.87%</f>
        <v>444.85</v>
      </c>
      <c r="L115" s="52">
        <v>0</v>
      </c>
      <c r="M115" s="52">
        <f>+J115*3.04%</f>
        <v>471.2</v>
      </c>
      <c r="N115" s="52">
        <v>0</v>
      </c>
      <c r="O115" s="52">
        <f>+J115-K115-L115-M115-N115</f>
        <v>14583.949999999999</v>
      </c>
      <c r="P115" s="64">
        <v>628</v>
      </c>
    </row>
    <row r="116" spans="1:16" ht="15.75" customHeight="1" x14ac:dyDescent="0.25">
      <c r="A116" s="58">
        <v>108</v>
      </c>
      <c r="B116" s="67" t="s">
        <v>292</v>
      </c>
      <c r="C116" s="57" t="s">
        <v>1641</v>
      </c>
      <c r="D116" s="64" t="s">
        <v>29</v>
      </c>
      <c r="E116" s="68" t="s">
        <v>215</v>
      </c>
      <c r="F116" s="67" t="s">
        <v>1569</v>
      </c>
      <c r="G116" s="62" t="s">
        <v>1632</v>
      </c>
      <c r="H116" s="69">
        <v>45536</v>
      </c>
      <c r="I116" s="62" t="s">
        <v>28</v>
      </c>
      <c r="J116" s="44">
        <v>15500</v>
      </c>
      <c r="K116" s="52">
        <f>+J116*2.87%</f>
        <v>444.85</v>
      </c>
      <c r="L116" s="52">
        <v>0</v>
      </c>
      <c r="M116" s="52">
        <f>+J116*3.04%</f>
        <v>471.2</v>
      </c>
      <c r="N116" s="52">
        <v>0</v>
      </c>
      <c r="O116" s="52">
        <f>+J116-K116-L116-M116-N116</f>
        <v>14583.949999999999</v>
      </c>
      <c r="P116" s="64">
        <v>482</v>
      </c>
    </row>
    <row r="117" spans="1:16" ht="15.75" customHeight="1" x14ac:dyDescent="0.25">
      <c r="A117" s="58">
        <v>109</v>
      </c>
      <c r="B117" s="59" t="s">
        <v>1825</v>
      </c>
      <c r="C117" s="59" t="s">
        <v>1826</v>
      </c>
      <c r="D117" s="58" t="s">
        <v>26</v>
      </c>
      <c r="E117" s="60" t="s">
        <v>236</v>
      </c>
      <c r="F117" s="65" t="s">
        <v>1827</v>
      </c>
      <c r="G117" s="73" t="s">
        <v>27</v>
      </c>
      <c r="H117" s="86">
        <v>45931</v>
      </c>
      <c r="I117" s="73" t="s">
        <v>28</v>
      </c>
      <c r="J117" s="44">
        <v>15500</v>
      </c>
      <c r="K117" s="52">
        <v>444.85</v>
      </c>
      <c r="L117" s="57"/>
      <c r="M117" s="52">
        <v>471.2</v>
      </c>
      <c r="N117" s="52">
        <v>0</v>
      </c>
      <c r="O117" s="52">
        <v>14583.949999999999</v>
      </c>
      <c r="P117" s="64">
        <v>304</v>
      </c>
    </row>
    <row r="118" spans="1:16" ht="15.75" customHeight="1" x14ac:dyDescent="0.25">
      <c r="A118" s="58">
        <v>110</v>
      </c>
      <c r="B118" s="59" t="s">
        <v>234</v>
      </c>
      <c r="C118" s="59" t="s">
        <v>235</v>
      </c>
      <c r="D118" s="58" t="s">
        <v>29</v>
      </c>
      <c r="E118" s="60" t="s">
        <v>215</v>
      </c>
      <c r="F118" s="65" t="s">
        <v>1569</v>
      </c>
      <c r="G118" s="58" t="s">
        <v>27</v>
      </c>
      <c r="H118" s="63">
        <v>45231</v>
      </c>
      <c r="I118" s="58" t="s">
        <v>28</v>
      </c>
      <c r="J118" s="44">
        <v>15500</v>
      </c>
      <c r="K118" s="52">
        <f>+J118*2.87%</f>
        <v>444.85</v>
      </c>
      <c r="L118" s="52">
        <v>0</v>
      </c>
      <c r="M118" s="52">
        <f>+J118*3.04%</f>
        <v>471.2</v>
      </c>
      <c r="N118" s="52">
        <v>0</v>
      </c>
      <c r="O118" s="52">
        <f>+J118-K118-L118-M118-N118</f>
        <v>14583.949999999999</v>
      </c>
      <c r="P118" s="64">
        <v>248</v>
      </c>
    </row>
    <row r="119" spans="1:16" ht="15.75" customHeight="1" x14ac:dyDescent="0.25">
      <c r="A119" s="58">
        <v>111</v>
      </c>
      <c r="B119" s="59" t="s">
        <v>237</v>
      </c>
      <c r="C119" s="59" t="s">
        <v>238</v>
      </c>
      <c r="D119" s="58" t="s">
        <v>29</v>
      </c>
      <c r="E119" s="60" t="s">
        <v>215</v>
      </c>
      <c r="F119" s="65" t="s">
        <v>1569</v>
      </c>
      <c r="G119" s="62" t="s">
        <v>30</v>
      </c>
      <c r="H119" s="63">
        <v>44440</v>
      </c>
      <c r="I119" s="63">
        <v>45170</v>
      </c>
      <c r="J119" s="44">
        <v>15500</v>
      </c>
      <c r="K119" s="52">
        <f>+J119*2.87%</f>
        <v>444.85</v>
      </c>
      <c r="L119" s="52">
        <v>0</v>
      </c>
      <c r="M119" s="53">
        <f>+J119*3.04%</f>
        <v>471.2</v>
      </c>
      <c r="N119" s="52">
        <v>0</v>
      </c>
      <c r="O119" s="53">
        <f>+J119-K119-L119-M119-N119</f>
        <v>14583.949999999999</v>
      </c>
      <c r="P119" s="64">
        <v>102</v>
      </c>
    </row>
    <row r="120" spans="1:16" ht="15.75" customHeight="1" x14ac:dyDescent="0.25">
      <c r="A120" s="58">
        <v>112</v>
      </c>
      <c r="B120" s="59" t="s">
        <v>247</v>
      </c>
      <c r="C120" s="59" t="s">
        <v>248</v>
      </c>
      <c r="D120" s="58" t="s">
        <v>29</v>
      </c>
      <c r="E120" s="60" t="s">
        <v>1609</v>
      </c>
      <c r="F120" s="65" t="s">
        <v>1569</v>
      </c>
      <c r="G120" s="58" t="s">
        <v>27</v>
      </c>
      <c r="H120" s="63">
        <v>40452</v>
      </c>
      <c r="I120" s="58" t="s">
        <v>28</v>
      </c>
      <c r="J120" s="44">
        <v>21000</v>
      </c>
      <c r="K120" s="52">
        <f>+J120*2.87%</f>
        <v>602.70000000000005</v>
      </c>
      <c r="L120" s="52">
        <v>0</v>
      </c>
      <c r="M120" s="52">
        <f>+J120*3.04%</f>
        <v>638.4</v>
      </c>
      <c r="N120" s="52">
        <v>0</v>
      </c>
      <c r="O120" s="52">
        <f>+J120-K120-L120-M120-N120</f>
        <v>19758.899999999998</v>
      </c>
      <c r="P120" s="64">
        <v>415</v>
      </c>
    </row>
    <row r="121" spans="1:16" ht="15.75" customHeight="1" x14ac:dyDescent="0.25">
      <c r="A121" s="58">
        <v>113</v>
      </c>
      <c r="B121" s="59" t="s">
        <v>239</v>
      </c>
      <c r="C121" s="59" t="s">
        <v>240</v>
      </c>
      <c r="D121" s="58" t="s">
        <v>29</v>
      </c>
      <c r="E121" s="60" t="s">
        <v>243</v>
      </c>
      <c r="F121" s="65" t="s">
        <v>1524</v>
      </c>
      <c r="G121" s="62" t="s">
        <v>30</v>
      </c>
      <c r="H121" s="63">
        <v>44470</v>
      </c>
      <c r="I121" s="63">
        <v>45200</v>
      </c>
      <c r="J121" s="44">
        <v>14300</v>
      </c>
      <c r="K121" s="52">
        <f>+J121*2.87%</f>
        <v>410.41</v>
      </c>
      <c r="L121" s="52">
        <v>0</v>
      </c>
      <c r="M121" s="53">
        <f>+J121*3.04%</f>
        <v>434.72</v>
      </c>
      <c r="N121" s="52">
        <v>0</v>
      </c>
      <c r="O121" s="53">
        <f>+J121-K121-L121-M121-N121</f>
        <v>13454.87</v>
      </c>
      <c r="P121" s="64">
        <v>22</v>
      </c>
    </row>
    <row r="122" spans="1:16" ht="15.75" customHeight="1" x14ac:dyDescent="0.25">
      <c r="A122" s="58">
        <v>114</v>
      </c>
      <c r="B122" s="59" t="s">
        <v>241</v>
      </c>
      <c r="C122" s="59" t="s">
        <v>242</v>
      </c>
      <c r="D122" s="58" t="s">
        <v>29</v>
      </c>
      <c r="E122" s="60" t="s">
        <v>243</v>
      </c>
      <c r="F122" s="65" t="s">
        <v>1524</v>
      </c>
      <c r="G122" s="58" t="s">
        <v>27</v>
      </c>
      <c r="H122" s="63">
        <v>40238</v>
      </c>
      <c r="I122" s="58" t="s">
        <v>244</v>
      </c>
      <c r="J122" s="44">
        <v>14300</v>
      </c>
      <c r="K122" s="52">
        <f>+J122*2.87%</f>
        <v>410.41</v>
      </c>
      <c r="L122" s="52">
        <v>0</v>
      </c>
      <c r="M122" s="52">
        <f>+J122*3.04%</f>
        <v>434.72</v>
      </c>
      <c r="N122" s="52">
        <v>0</v>
      </c>
      <c r="O122" s="52">
        <f>+J122-K122-L122-M122-N122</f>
        <v>13454.87</v>
      </c>
      <c r="P122" s="64">
        <v>394</v>
      </c>
    </row>
    <row r="123" spans="1:16" ht="15.75" customHeight="1" x14ac:dyDescent="0.25">
      <c r="A123" s="58">
        <v>115</v>
      </c>
      <c r="B123" s="59" t="s">
        <v>245</v>
      </c>
      <c r="C123" s="59" t="s">
        <v>246</v>
      </c>
      <c r="D123" s="58" t="s">
        <v>29</v>
      </c>
      <c r="E123" s="60" t="s">
        <v>243</v>
      </c>
      <c r="F123" s="65" t="s">
        <v>1524</v>
      </c>
      <c r="G123" s="58" t="s">
        <v>27</v>
      </c>
      <c r="H123" s="63">
        <v>43283</v>
      </c>
      <c r="I123" s="58" t="s">
        <v>28</v>
      </c>
      <c r="J123" s="44">
        <v>16900</v>
      </c>
      <c r="K123" s="52">
        <f>+J123*2.87%</f>
        <v>485.03</v>
      </c>
      <c r="L123" s="52">
        <v>0</v>
      </c>
      <c r="M123" s="52">
        <f>+J123*3.04%</f>
        <v>513.76</v>
      </c>
      <c r="N123" s="52">
        <v>4989.21</v>
      </c>
      <c r="O123" s="52">
        <f>+J123-K123-L123-M123-N123</f>
        <v>10912</v>
      </c>
      <c r="P123" s="64">
        <v>568</v>
      </c>
    </row>
    <row r="124" spans="1:16" ht="15.75" customHeight="1" x14ac:dyDescent="0.25">
      <c r="A124" s="58">
        <v>116</v>
      </c>
      <c r="B124" s="59" t="s">
        <v>249</v>
      </c>
      <c r="C124" s="59" t="s">
        <v>250</v>
      </c>
      <c r="D124" s="58" t="s">
        <v>29</v>
      </c>
      <c r="E124" s="60" t="s">
        <v>243</v>
      </c>
      <c r="F124" s="65" t="s">
        <v>1524</v>
      </c>
      <c r="G124" s="58" t="s">
        <v>27</v>
      </c>
      <c r="H124" s="63">
        <v>40959</v>
      </c>
      <c r="I124" s="58" t="s">
        <v>28</v>
      </c>
      <c r="J124" s="44">
        <v>14300</v>
      </c>
      <c r="K124" s="52">
        <f>+J124*2.87%</f>
        <v>410.41</v>
      </c>
      <c r="L124" s="52">
        <v>0</v>
      </c>
      <c r="M124" s="52">
        <f>+J124*3.04%</f>
        <v>434.72</v>
      </c>
      <c r="N124" s="52">
        <v>2519.7800000000002</v>
      </c>
      <c r="O124" s="52">
        <f>+J124-K124-L124-M124-N124</f>
        <v>10935.09</v>
      </c>
      <c r="P124" s="64">
        <v>395</v>
      </c>
    </row>
    <row r="125" spans="1:16" ht="15.75" customHeight="1" x14ac:dyDescent="0.25">
      <c r="A125" s="58">
        <v>117</v>
      </c>
      <c r="B125" s="59" t="s">
        <v>251</v>
      </c>
      <c r="C125" s="59" t="s">
        <v>252</v>
      </c>
      <c r="D125" s="58" t="s">
        <v>29</v>
      </c>
      <c r="E125" s="60" t="s">
        <v>243</v>
      </c>
      <c r="F125" s="65" t="s">
        <v>1524</v>
      </c>
      <c r="G125" s="58" t="s">
        <v>27</v>
      </c>
      <c r="H125" s="63">
        <v>43344</v>
      </c>
      <c r="I125" s="58" t="s">
        <v>28</v>
      </c>
      <c r="J125" s="44">
        <v>15500</v>
      </c>
      <c r="K125" s="52">
        <f>+J125*2.87%</f>
        <v>444.85</v>
      </c>
      <c r="L125" s="52">
        <v>0</v>
      </c>
      <c r="M125" s="52">
        <f>+J125*3.04%</f>
        <v>471.2</v>
      </c>
      <c r="N125" s="52">
        <v>4770.8</v>
      </c>
      <c r="O125" s="52">
        <f>+J125-K125-L125-M125-N125</f>
        <v>9813.1499999999978</v>
      </c>
      <c r="P125" s="64">
        <v>584</v>
      </c>
    </row>
    <row r="126" spans="1:16" ht="15.75" customHeight="1" x14ac:dyDescent="0.25">
      <c r="A126" s="58">
        <v>118</v>
      </c>
      <c r="B126" s="59" t="s">
        <v>253</v>
      </c>
      <c r="C126" s="59" t="s">
        <v>254</v>
      </c>
      <c r="D126" s="58" t="s">
        <v>26</v>
      </c>
      <c r="E126" s="60" t="s">
        <v>243</v>
      </c>
      <c r="F126" s="65" t="s">
        <v>1524</v>
      </c>
      <c r="G126" s="58" t="s">
        <v>27</v>
      </c>
      <c r="H126" s="63">
        <v>43739</v>
      </c>
      <c r="I126" s="58" t="s">
        <v>28</v>
      </c>
      <c r="J126" s="44">
        <v>14300</v>
      </c>
      <c r="K126" s="52">
        <f>+J126*2.87%</f>
        <v>410.41</v>
      </c>
      <c r="L126" s="52">
        <v>0</v>
      </c>
      <c r="M126" s="52">
        <f>+J126*3.04%</f>
        <v>434.72</v>
      </c>
      <c r="N126" s="52">
        <v>9613.6200000000008</v>
      </c>
      <c r="O126" s="52">
        <f>+J126-K126-L126-M126-N126</f>
        <v>3841.25</v>
      </c>
      <c r="P126" s="64">
        <v>622</v>
      </c>
    </row>
    <row r="127" spans="1:16" ht="15.75" customHeight="1" x14ac:dyDescent="0.25">
      <c r="A127" s="58">
        <v>119</v>
      </c>
      <c r="B127" s="59" t="s">
        <v>255</v>
      </c>
      <c r="C127" s="59" t="s">
        <v>256</v>
      </c>
      <c r="D127" s="58" t="s">
        <v>26</v>
      </c>
      <c r="E127" s="60" t="s">
        <v>243</v>
      </c>
      <c r="F127" s="65" t="s">
        <v>1524</v>
      </c>
      <c r="G127" s="58" t="s">
        <v>27</v>
      </c>
      <c r="H127" s="63">
        <v>43739</v>
      </c>
      <c r="I127" s="58" t="s">
        <v>28</v>
      </c>
      <c r="J127" s="44">
        <v>14300</v>
      </c>
      <c r="K127" s="52">
        <f>+J127*2.87%</f>
        <v>410.41</v>
      </c>
      <c r="L127" s="52">
        <v>0</v>
      </c>
      <c r="M127" s="52">
        <f>+J127*3.04%</f>
        <v>434.72</v>
      </c>
      <c r="N127" s="52">
        <v>0</v>
      </c>
      <c r="O127" s="52">
        <f>+J127-K127-L127-M127-N127</f>
        <v>13454.87</v>
      </c>
      <c r="P127" s="64">
        <v>625</v>
      </c>
    </row>
    <row r="128" spans="1:16" ht="15.75" customHeight="1" x14ac:dyDescent="0.25">
      <c r="A128" s="58">
        <v>120</v>
      </c>
      <c r="B128" s="59" t="s">
        <v>257</v>
      </c>
      <c r="C128" s="59" t="s">
        <v>754</v>
      </c>
      <c r="D128" s="58" t="s">
        <v>26</v>
      </c>
      <c r="E128" s="60" t="s">
        <v>243</v>
      </c>
      <c r="F128" s="65" t="s">
        <v>1524</v>
      </c>
      <c r="G128" s="58" t="s">
        <v>27</v>
      </c>
      <c r="H128" s="63">
        <v>44013</v>
      </c>
      <c r="I128" s="58" t="s">
        <v>28</v>
      </c>
      <c r="J128" s="44">
        <v>40370</v>
      </c>
      <c r="K128" s="52">
        <f>+J128*2.87%</f>
        <v>1158.6189999999999</v>
      </c>
      <c r="L128" s="52">
        <v>494.87</v>
      </c>
      <c r="M128" s="52">
        <f>+J128*3.04%</f>
        <v>1227.248</v>
      </c>
      <c r="N128" s="52">
        <v>0</v>
      </c>
      <c r="O128" s="52">
        <f>+J128-K128-L128-M128-N128</f>
        <v>37489.262999999999</v>
      </c>
      <c r="P128" s="64">
        <v>188</v>
      </c>
    </row>
    <row r="129" spans="1:16" ht="15.75" customHeight="1" x14ac:dyDescent="0.25">
      <c r="A129" s="58">
        <v>121</v>
      </c>
      <c r="B129" s="59" t="s">
        <v>259</v>
      </c>
      <c r="C129" s="59" t="s">
        <v>260</v>
      </c>
      <c r="D129" s="58" t="s">
        <v>26</v>
      </c>
      <c r="E129" s="60" t="s">
        <v>243</v>
      </c>
      <c r="F129" s="65" t="s">
        <v>1524</v>
      </c>
      <c r="G129" s="58" t="s">
        <v>27</v>
      </c>
      <c r="H129" s="63">
        <v>44805</v>
      </c>
      <c r="I129" s="58" t="s">
        <v>28</v>
      </c>
      <c r="J129" s="44">
        <v>14300</v>
      </c>
      <c r="K129" s="52">
        <f>+J129*2.87%</f>
        <v>410.41</v>
      </c>
      <c r="L129" s="52">
        <v>0</v>
      </c>
      <c r="M129" s="52">
        <f>+J129*3.04%</f>
        <v>434.72</v>
      </c>
      <c r="N129" s="52">
        <v>6078.87</v>
      </c>
      <c r="O129" s="52">
        <f>+J129-K129-L129-M129-N129</f>
        <v>7376.0000000000009</v>
      </c>
      <c r="P129" s="64">
        <v>176</v>
      </c>
    </row>
    <row r="130" spans="1:16" ht="15.75" customHeight="1" x14ac:dyDescent="0.25">
      <c r="A130" s="58">
        <v>122</v>
      </c>
      <c r="B130" s="59" t="s">
        <v>261</v>
      </c>
      <c r="C130" s="59" t="s">
        <v>262</v>
      </c>
      <c r="D130" s="58" t="s">
        <v>26</v>
      </c>
      <c r="E130" s="60" t="s">
        <v>1593</v>
      </c>
      <c r="F130" s="65" t="s">
        <v>1524</v>
      </c>
      <c r="G130" s="58" t="s">
        <v>27</v>
      </c>
      <c r="H130" s="63">
        <v>44835</v>
      </c>
      <c r="I130" s="58" t="s">
        <v>28</v>
      </c>
      <c r="J130" s="44">
        <v>14300</v>
      </c>
      <c r="K130" s="52">
        <f>+J130*2.87%</f>
        <v>410.41</v>
      </c>
      <c r="L130" s="52">
        <v>0</v>
      </c>
      <c r="M130" s="52">
        <f>+J130*3.04%</f>
        <v>434.72</v>
      </c>
      <c r="N130" s="54">
        <v>0</v>
      </c>
      <c r="O130" s="52">
        <f>+J130-K130-L130-M130-N130</f>
        <v>13454.87</v>
      </c>
      <c r="P130" s="64">
        <v>217</v>
      </c>
    </row>
    <row r="131" spans="1:16" ht="15.75" customHeight="1" x14ac:dyDescent="0.25">
      <c r="A131" s="58">
        <v>123</v>
      </c>
      <c r="B131" s="59" t="s">
        <v>263</v>
      </c>
      <c r="C131" s="59" t="s">
        <v>264</v>
      </c>
      <c r="D131" s="58" t="s">
        <v>29</v>
      </c>
      <c r="E131" s="60" t="s">
        <v>265</v>
      </c>
      <c r="F131" s="59" t="s">
        <v>1514</v>
      </c>
      <c r="G131" s="58" t="s">
        <v>27</v>
      </c>
      <c r="H131" s="63">
        <v>44593</v>
      </c>
      <c r="I131" s="58" t="s">
        <v>28</v>
      </c>
      <c r="J131" s="44">
        <v>14300</v>
      </c>
      <c r="K131" s="52">
        <f>+J131*2.87%</f>
        <v>410.41</v>
      </c>
      <c r="L131" s="52">
        <v>0</v>
      </c>
      <c r="M131" s="52">
        <f>+J131*3.04%</f>
        <v>434.72</v>
      </c>
      <c r="N131" s="52">
        <v>11750.01</v>
      </c>
      <c r="O131" s="52">
        <f>+J131-K131-L131-M131-N131</f>
        <v>1704.8600000000006</v>
      </c>
      <c r="P131" s="64">
        <v>469</v>
      </c>
    </row>
    <row r="132" spans="1:16" ht="15.75" customHeight="1" x14ac:dyDescent="0.25">
      <c r="A132" s="58">
        <v>124</v>
      </c>
      <c r="B132" s="59" t="s">
        <v>266</v>
      </c>
      <c r="C132" s="59" t="s">
        <v>267</v>
      </c>
      <c r="D132" s="58" t="s">
        <v>26</v>
      </c>
      <c r="E132" s="60" t="s">
        <v>265</v>
      </c>
      <c r="F132" s="59" t="s">
        <v>1514</v>
      </c>
      <c r="G132" s="58" t="s">
        <v>27</v>
      </c>
      <c r="H132" s="63">
        <v>44470</v>
      </c>
      <c r="I132" s="58" t="s">
        <v>28</v>
      </c>
      <c r="J132" s="44">
        <v>14300</v>
      </c>
      <c r="K132" s="52">
        <f>+J132*2.87%</f>
        <v>410.41</v>
      </c>
      <c r="L132" s="52">
        <v>0</v>
      </c>
      <c r="M132" s="52">
        <f>+J132*3.04%</f>
        <v>434.72</v>
      </c>
      <c r="N132" s="52">
        <v>7550.01</v>
      </c>
      <c r="O132" s="52">
        <f>+J132-K132-L132-M132-N132</f>
        <v>5904.8600000000006</v>
      </c>
      <c r="P132" s="64">
        <v>196</v>
      </c>
    </row>
    <row r="133" spans="1:16" ht="15.75" customHeight="1" x14ac:dyDescent="0.25">
      <c r="A133" s="58">
        <v>125</v>
      </c>
      <c r="B133" s="59" t="s">
        <v>268</v>
      </c>
      <c r="C133" s="59" t="s">
        <v>269</v>
      </c>
      <c r="D133" s="58" t="s">
        <v>29</v>
      </c>
      <c r="E133" s="60" t="s">
        <v>1592</v>
      </c>
      <c r="F133" s="60" t="s">
        <v>1514</v>
      </c>
      <c r="G133" s="58" t="s">
        <v>27</v>
      </c>
      <c r="H133" s="63">
        <v>44896</v>
      </c>
      <c r="I133" s="58" t="s">
        <v>28</v>
      </c>
      <c r="J133" s="44">
        <v>14300</v>
      </c>
      <c r="K133" s="52">
        <f>+J133*2.87%</f>
        <v>410.41</v>
      </c>
      <c r="L133" s="52">
        <v>0</v>
      </c>
      <c r="M133" s="52">
        <f>+J133*3.04%</f>
        <v>434.72</v>
      </c>
      <c r="N133" s="52">
        <v>0</v>
      </c>
      <c r="O133" s="52">
        <f>+J133-K133-L133-M133-N133</f>
        <v>13454.87</v>
      </c>
      <c r="P133" s="64">
        <v>228</v>
      </c>
    </row>
    <row r="134" spans="1:16" ht="15.75" customHeight="1" x14ac:dyDescent="0.25">
      <c r="A134" s="58">
        <v>126</v>
      </c>
      <c r="B134" s="59" t="s">
        <v>270</v>
      </c>
      <c r="C134" s="59" t="s">
        <v>271</v>
      </c>
      <c r="D134" s="58" t="s">
        <v>29</v>
      </c>
      <c r="E134" s="60" t="s">
        <v>1592</v>
      </c>
      <c r="F134" s="60" t="s">
        <v>1514</v>
      </c>
      <c r="G134" s="58" t="s">
        <v>27</v>
      </c>
      <c r="H134" s="63">
        <v>44896</v>
      </c>
      <c r="I134" s="58" t="s">
        <v>28</v>
      </c>
      <c r="J134" s="44">
        <v>14300</v>
      </c>
      <c r="K134" s="52">
        <f>+J134*2.87%</f>
        <v>410.41</v>
      </c>
      <c r="L134" s="52">
        <v>0</v>
      </c>
      <c r="M134" s="52">
        <f>+J134*3.04%</f>
        <v>434.72</v>
      </c>
      <c r="N134" s="52">
        <v>0</v>
      </c>
      <c r="O134" s="52">
        <f>+J134-K134-L134-M134-N134</f>
        <v>13454.87</v>
      </c>
      <c r="P134" s="64">
        <v>229</v>
      </c>
    </row>
    <row r="135" spans="1:16" ht="15.75" customHeight="1" x14ac:dyDescent="0.25">
      <c r="A135" s="58">
        <v>127</v>
      </c>
      <c r="B135" s="59" t="s">
        <v>272</v>
      </c>
      <c r="C135" s="59" t="s">
        <v>273</v>
      </c>
      <c r="D135" s="58" t="s">
        <v>29</v>
      </c>
      <c r="E135" s="60" t="s">
        <v>1592</v>
      </c>
      <c r="F135" s="59" t="s">
        <v>1514</v>
      </c>
      <c r="G135" s="58" t="s">
        <v>27</v>
      </c>
      <c r="H135" s="63">
        <v>44896</v>
      </c>
      <c r="I135" s="58" t="s">
        <v>28</v>
      </c>
      <c r="J135" s="44">
        <v>14300</v>
      </c>
      <c r="K135" s="52">
        <f>+J135*2.87%</f>
        <v>410.41</v>
      </c>
      <c r="L135" s="52">
        <v>0</v>
      </c>
      <c r="M135" s="52">
        <f>+J135*3.04%</f>
        <v>434.72</v>
      </c>
      <c r="N135" s="52">
        <v>8922.8799999999992</v>
      </c>
      <c r="O135" s="52">
        <f>+J135-K135-L135-M135-N135</f>
        <v>4531.9900000000016</v>
      </c>
      <c r="P135" s="64">
        <v>238</v>
      </c>
    </row>
    <row r="136" spans="1:16" ht="15.75" customHeight="1" x14ac:dyDescent="0.25">
      <c r="A136" s="58">
        <v>128</v>
      </c>
      <c r="B136" s="59" t="s">
        <v>274</v>
      </c>
      <c r="C136" s="59" t="s">
        <v>275</v>
      </c>
      <c r="D136" s="58" t="s">
        <v>26</v>
      </c>
      <c r="E136" s="60" t="s">
        <v>1592</v>
      </c>
      <c r="F136" s="65" t="s">
        <v>1514</v>
      </c>
      <c r="G136" s="58" t="s">
        <v>27</v>
      </c>
      <c r="H136" s="63">
        <v>44927</v>
      </c>
      <c r="I136" s="58" t="s">
        <v>28</v>
      </c>
      <c r="J136" s="44">
        <v>14300</v>
      </c>
      <c r="K136" s="52">
        <f>+J136*2.87%</f>
        <v>410.41</v>
      </c>
      <c r="L136" s="52">
        <v>0</v>
      </c>
      <c r="M136" s="52">
        <f>+J136*3.04%</f>
        <v>434.72</v>
      </c>
      <c r="N136" s="52">
        <v>0</v>
      </c>
      <c r="O136" s="52">
        <f>+J136-K136-L136-M136-N136</f>
        <v>13454.87</v>
      </c>
      <c r="P136" s="64">
        <v>332</v>
      </c>
    </row>
    <row r="137" spans="1:16" ht="15.75" customHeight="1" x14ac:dyDescent="0.25">
      <c r="A137" s="58">
        <v>129</v>
      </c>
      <c r="B137" s="59" t="s">
        <v>276</v>
      </c>
      <c r="C137" s="59" t="s">
        <v>242</v>
      </c>
      <c r="D137" s="58" t="s">
        <v>29</v>
      </c>
      <c r="E137" s="60" t="s">
        <v>265</v>
      </c>
      <c r="F137" s="59" t="s">
        <v>1514</v>
      </c>
      <c r="G137" s="62" t="s">
        <v>30</v>
      </c>
      <c r="H137" s="63">
        <v>44317</v>
      </c>
      <c r="I137" s="63">
        <v>45047</v>
      </c>
      <c r="J137" s="44">
        <v>14300</v>
      </c>
      <c r="K137" s="52">
        <f>+J137*2.87%</f>
        <v>410.41</v>
      </c>
      <c r="L137" s="52">
        <v>0</v>
      </c>
      <c r="M137" s="53">
        <f>+J137*3.04%</f>
        <v>434.72</v>
      </c>
      <c r="N137" s="52">
        <v>0</v>
      </c>
      <c r="O137" s="53">
        <f>+J137-K137-L137-M137-N137</f>
        <v>13454.87</v>
      </c>
      <c r="P137" s="64">
        <v>14</v>
      </c>
    </row>
    <row r="138" spans="1:16" x14ac:dyDescent="0.25">
      <c r="A138" s="58">
        <v>130</v>
      </c>
      <c r="B138" s="59" t="s">
        <v>277</v>
      </c>
      <c r="C138" s="59" t="s">
        <v>278</v>
      </c>
      <c r="D138" s="58" t="s">
        <v>29</v>
      </c>
      <c r="E138" s="60" t="s">
        <v>265</v>
      </c>
      <c r="F138" s="59" t="s">
        <v>1514</v>
      </c>
      <c r="G138" s="62" t="s">
        <v>30</v>
      </c>
      <c r="H138" s="63">
        <v>44256</v>
      </c>
      <c r="I138" s="63">
        <v>45170</v>
      </c>
      <c r="J138" s="44">
        <v>14300</v>
      </c>
      <c r="K138" s="52">
        <f>+J138*2.87%</f>
        <v>410.41</v>
      </c>
      <c r="L138" s="52">
        <v>0</v>
      </c>
      <c r="M138" s="53">
        <f>+J138*3.04%</f>
        <v>434.72</v>
      </c>
      <c r="N138" s="52">
        <v>0</v>
      </c>
      <c r="O138" s="53">
        <f>+J138-K138-L138-M138-N138</f>
        <v>13454.87</v>
      </c>
      <c r="P138" s="64">
        <v>151</v>
      </c>
    </row>
    <row r="139" spans="1:16" x14ac:dyDescent="0.25">
      <c r="A139" s="58">
        <v>131</v>
      </c>
      <c r="B139" s="59" t="s">
        <v>279</v>
      </c>
      <c r="C139" s="59" t="s">
        <v>280</v>
      </c>
      <c r="D139" s="58" t="s">
        <v>29</v>
      </c>
      <c r="E139" s="60" t="s">
        <v>265</v>
      </c>
      <c r="F139" s="59" t="s">
        <v>1514</v>
      </c>
      <c r="G139" s="62" t="s">
        <v>30</v>
      </c>
      <c r="H139" s="63">
        <v>44256</v>
      </c>
      <c r="I139" s="63">
        <v>45170</v>
      </c>
      <c r="J139" s="44">
        <v>14300</v>
      </c>
      <c r="K139" s="52">
        <f>+J139*2.87%</f>
        <v>410.41</v>
      </c>
      <c r="L139" s="52">
        <v>0</v>
      </c>
      <c r="M139" s="53">
        <f>+J139*3.04%</f>
        <v>434.72</v>
      </c>
      <c r="N139" s="52">
        <v>0</v>
      </c>
      <c r="O139" s="53">
        <f>+J139-K139-L139-M139-N139</f>
        <v>13454.87</v>
      </c>
      <c r="P139" s="64">
        <v>153</v>
      </c>
    </row>
    <row r="140" spans="1:16" ht="15.75" customHeight="1" x14ac:dyDescent="0.25">
      <c r="A140" s="58">
        <v>132</v>
      </c>
      <c r="B140" s="59" t="s">
        <v>281</v>
      </c>
      <c r="C140" s="59" t="s">
        <v>282</v>
      </c>
      <c r="D140" s="58" t="s">
        <v>29</v>
      </c>
      <c r="E140" s="60" t="s">
        <v>265</v>
      </c>
      <c r="F140" s="59" t="s">
        <v>1514</v>
      </c>
      <c r="G140" s="62" t="s">
        <v>30</v>
      </c>
      <c r="H140" s="63">
        <v>44470</v>
      </c>
      <c r="I140" s="63">
        <v>45200</v>
      </c>
      <c r="J140" s="44">
        <v>14300</v>
      </c>
      <c r="K140" s="52">
        <f>+J140*2.87%</f>
        <v>410.41</v>
      </c>
      <c r="L140" s="52">
        <v>0</v>
      </c>
      <c r="M140" s="53">
        <f>+J140*3.04%</f>
        <v>434.72</v>
      </c>
      <c r="N140" s="52">
        <v>2983.32</v>
      </c>
      <c r="O140" s="53">
        <f>+J140-K140-L140-M140-N140</f>
        <v>10471.550000000001</v>
      </c>
      <c r="P140" s="64">
        <v>98</v>
      </c>
    </row>
    <row r="141" spans="1:16" ht="15.75" customHeight="1" x14ac:dyDescent="0.25">
      <c r="A141" s="58">
        <v>133</v>
      </c>
      <c r="B141" s="59" t="s">
        <v>283</v>
      </c>
      <c r="C141" s="59" t="s">
        <v>284</v>
      </c>
      <c r="D141" s="58" t="s">
        <v>29</v>
      </c>
      <c r="E141" s="60" t="s">
        <v>265</v>
      </c>
      <c r="F141" s="59" t="s">
        <v>1514</v>
      </c>
      <c r="G141" s="62" t="s">
        <v>30</v>
      </c>
      <c r="H141" s="63">
        <v>44470</v>
      </c>
      <c r="I141" s="63">
        <v>45200</v>
      </c>
      <c r="J141" s="44">
        <v>14300</v>
      </c>
      <c r="K141" s="52">
        <f>+J141*2.87%</f>
        <v>410.41</v>
      </c>
      <c r="L141" s="52">
        <v>0</v>
      </c>
      <c r="M141" s="53">
        <f>+J141*3.04%</f>
        <v>434.72</v>
      </c>
      <c r="N141" s="52">
        <v>0</v>
      </c>
      <c r="O141" s="53">
        <f>+J141-K141-L141-M141-N141</f>
        <v>13454.87</v>
      </c>
      <c r="P141" s="64">
        <v>99</v>
      </c>
    </row>
    <row r="142" spans="1:16" ht="15.75" customHeight="1" x14ac:dyDescent="0.25">
      <c r="A142" s="58">
        <v>134</v>
      </c>
      <c r="B142" s="59" t="s">
        <v>285</v>
      </c>
      <c r="C142" s="59" t="s">
        <v>286</v>
      </c>
      <c r="D142" s="58" t="s">
        <v>29</v>
      </c>
      <c r="E142" s="60" t="s">
        <v>265</v>
      </c>
      <c r="F142" s="59" t="s">
        <v>1514</v>
      </c>
      <c r="G142" s="58" t="s">
        <v>27</v>
      </c>
      <c r="H142" s="63">
        <v>45078</v>
      </c>
      <c r="I142" s="58" t="s">
        <v>28</v>
      </c>
      <c r="J142" s="44">
        <v>14300</v>
      </c>
      <c r="K142" s="52">
        <f>+J142*2.87%</f>
        <v>410.41</v>
      </c>
      <c r="L142" s="52">
        <v>0</v>
      </c>
      <c r="M142" s="52">
        <f>+J142*3.04%</f>
        <v>434.72</v>
      </c>
      <c r="N142" s="52">
        <v>0</v>
      </c>
      <c r="O142" s="52">
        <f>+J142-K142-L142-M142-N142</f>
        <v>13454.87</v>
      </c>
      <c r="P142" s="64">
        <v>282</v>
      </c>
    </row>
    <row r="143" spans="1:16" ht="15.75" customHeight="1" x14ac:dyDescent="0.25">
      <c r="A143" s="58">
        <v>135</v>
      </c>
      <c r="B143" s="59" t="s">
        <v>287</v>
      </c>
      <c r="C143" s="59" t="s">
        <v>288</v>
      </c>
      <c r="D143" s="58" t="s">
        <v>29</v>
      </c>
      <c r="E143" s="60" t="s">
        <v>289</v>
      </c>
      <c r="F143" s="59" t="s">
        <v>1514</v>
      </c>
      <c r="G143" s="58" t="s">
        <v>27</v>
      </c>
      <c r="H143" s="63">
        <v>43647</v>
      </c>
      <c r="I143" s="58" t="s">
        <v>28</v>
      </c>
      <c r="J143" s="44">
        <v>14300</v>
      </c>
      <c r="K143" s="52">
        <f>+J143*2.87%</f>
        <v>410.41</v>
      </c>
      <c r="L143" s="52">
        <v>0</v>
      </c>
      <c r="M143" s="52">
        <f>+J143*3.04%</f>
        <v>434.72</v>
      </c>
      <c r="N143" s="52">
        <v>1148</v>
      </c>
      <c r="O143" s="52">
        <f>+J143-K143-L143-M143-N143</f>
        <v>12306.87</v>
      </c>
      <c r="P143" s="64">
        <v>170</v>
      </c>
    </row>
    <row r="144" spans="1:16" ht="15.75" customHeight="1" x14ac:dyDescent="0.25">
      <c r="A144" s="58">
        <v>136</v>
      </c>
      <c r="B144" s="91" t="s">
        <v>1491</v>
      </c>
      <c r="C144" s="72" t="s">
        <v>1492</v>
      </c>
      <c r="D144" s="58" t="s">
        <v>26</v>
      </c>
      <c r="E144" s="60" t="s">
        <v>289</v>
      </c>
      <c r="F144" s="59" t="s">
        <v>1514</v>
      </c>
      <c r="G144" s="58" t="s">
        <v>27</v>
      </c>
      <c r="H144" s="63">
        <v>39539</v>
      </c>
      <c r="I144" s="58" t="s">
        <v>28</v>
      </c>
      <c r="J144" s="44">
        <v>17100</v>
      </c>
      <c r="K144" s="52">
        <f>+J144*2.87%</f>
        <v>490.77</v>
      </c>
      <c r="L144" s="52">
        <v>0</v>
      </c>
      <c r="M144" s="52">
        <f>+J144*3.04%</f>
        <v>519.84</v>
      </c>
      <c r="N144" s="52">
        <v>0</v>
      </c>
      <c r="O144" s="52">
        <f>+J144-K144-L144-M144-N144</f>
        <v>16089.39</v>
      </c>
      <c r="P144" s="64">
        <v>187</v>
      </c>
    </row>
    <row r="145" spans="1:16" ht="15.75" customHeight="1" x14ac:dyDescent="0.25">
      <c r="A145" s="58">
        <v>137</v>
      </c>
      <c r="B145" s="59" t="s">
        <v>290</v>
      </c>
      <c r="C145" s="59" t="s">
        <v>291</v>
      </c>
      <c r="D145" s="58" t="s">
        <v>29</v>
      </c>
      <c r="E145" s="60" t="s">
        <v>289</v>
      </c>
      <c r="F145" s="65" t="s">
        <v>1514</v>
      </c>
      <c r="G145" s="58" t="s">
        <v>27</v>
      </c>
      <c r="H145" s="63">
        <v>39508</v>
      </c>
      <c r="I145" s="58" t="s">
        <v>28</v>
      </c>
      <c r="J145" s="44">
        <v>14300</v>
      </c>
      <c r="K145" s="52">
        <f>+J145*2.87%</f>
        <v>410.41</v>
      </c>
      <c r="L145" s="52">
        <v>0</v>
      </c>
      <c r="M145" s="52">
        <f>+J145*3.04%</f>
        <v>434.72</v>
      </c>
      <c r="N145" s="52">
        <v>1100</v>
      </c>
      <c r="O145" s="52">
        <f>+J145-K145-L145-M145-N145</f>
        <v>12354.87</v>
      </c>
      <c r="P145" s="64">
        <v>377</v>
      </c>
    </row>
    <row r="146" spans="1:16" ht="21" customHeight="1" x14ac:dyDescent="0.25">
      <c r="A146" s="58">
        <v>138</v>
      </c>
      <c r="B146" s="59" t="s">
        <v>292</v>
      </c>
      <c r="C146" s="59" t="s">
        <v>293</v>
      </c>
      <c r="D146" s="58" t="s">
        <v>29</v>
      </c>
      <c r="E146" s="60" t="s">
        <v>289</v>
      </c>
      <c r="F146" s="65" t="s">
        <v>1514</v>
      </c>
      <c r="G146" s="58" t="s">
        <v>27</v>
      </c>
      <c r="H146" s="63">
        <v>39624</v>
      </c>
      <c r="I146" s="58" t="s">
        <v>28</v>
      </c>
      <c r="J146" s="44">
        <v>14300</v>
      </c>
      <c r="K146" s="52">
        <f>+J146*2.87%</f>
        <v>410.41</v>
      </c>
      <c r="L146" s="52">
        <v>0</v>
      </c>
      <c r="M146" s="52">
        <f>+J146*3.04%</f>
        <v>434.72</v>
      </c>
      <c r="N146" s="52">
        <v>0</v>
      </c>
      <c r="O146" s="52">
        <f>+J146-K146-L146-M146-N146</f>
        <v>13454.87</v>
      </c>
      <c r="P146" s="64">
        <v>378</v>
      </c>
    </row>
    <row r="147" spans="1:16" ht="15.75" customHeight="1" x14ac:dyDescent="0.25">
      <c r="A147" s="58">
        <v>139</v>
      </c>
      <c r="B147" s="59" t="s">
        <v>294</v>
      </c>
      <c r="C147" s="59" t="s">
        <v>295</v>
      </c>
      <c r="D147" s="58" t="s">
        <v>29</v>
      </c>
      <c r="E147" s="60" t="s">
        <v>289</v>
      </c>
      <c r="F147" s="65" t="s">
        <v>1514</v>
      </c>
      <c r="G147" s="58" t="s">
        <v>27</v>
      </c>
      <c r="H147" s="63">
        <v>39624</v>
      </c>
      <c r="I147" s="58" t="s">
        <v>28</v>
      </c>
      <c r="J147" s="44">
        <v>14300</v>
      </c>
      <c r="K147" s="52">
        <f>+J147*2.87%</f>
        <v>410.41</v>
      </c>
      <c r="L147" s="52">
        <v>0</v>
      </c>
      <c r="M147" s="52">
        <f>+J147*3.04%</f>
        <v>434.72</v>
      </c>
      <c r="N147" s="52">
        <v>1276.8800000000001</v>
      </c>
      <c r="O147" s="52">
        <f>+J147-K147-L147-M147-N147</f>
        <v>12177.990000000002</v>
      </c>
      <c r="P147" s="64">
        <v>379</v>
      </c>
    </row>
    <row r="148" spans="1:16" ht="15.75" customHeight="1" x14ac:dyDescent="0.25">
      <c r="A148" s="58">
        <v>140</v>
      </c>
      <c r="B148" s="59" t="s">
        <v>296</v>
      </c>
      <c r="C148" s="59" t="s">
        <v>297</v>
      </c>
      <c r="D148" s="58" t="s">
        <v>26</v>
      </c>
      <c r="E148" s="60" t="s">
        <v>289</v>
      </c>
      <c r="F148" s="65" t="s">
        <v>1514</v>
      </c>
      <c r="G148" s="58" t="s">
        <v>27</v>
      </c>
      <c r="H148" s="63">
        <v>39661</v>
      </c>
      <c r="I148" s="58" t="s">
        <v>28</v>
      </c>
      <c r="J148" s="44">
        <v>14300</v>
      </c>
      <c r="K148" s="52">
        <f>+J148*2.87%</f>
        <v>410.41</v>
      </c>
      <c r="L148" s="52">
        <v>0</v>
      </c>
      <c r="M148" s="52">
        <f>+J148*3.04%</f>
        <v>434.72</v>
      </c>
      <c r="N148" s="52">
        <v>6085.39</v>
      </c>
      <c r="O148" s="52">
        <f>+J148-K148-L148-M148-N148</f>
        <v>7369.4800000000005</v>
      </c>
      <c r="P148" s="64">
        <v>380</v>
      </c>
    </row>
    <row r="149" spans="1:16" ht="15.75" customHeight="1" x14ac:dyDescent="0.25">
      <c r="A149" s="58">
        <v>141</v>
      </c>
      <c r="B149" s="59" t="s">
        <v>298</v>
      </c>
      <c r="C149" s="59" t="s">
        <v>299</v>
      </c>
      <c r="D149" s="58" t="s">
        <v>26</v>
      </c>
      <c r="E149" s="60" t="s">
        <v>289</v>
      </c>
      <c r="F149" s="65" t="s">
        <v>1514</v>
      </c>
      <c r="G149" s="58" t="s">
        <v>27</v>
      </c>
      <c r="H149" s="63">
        <v>39661</v>
      </c>
      <c r="I149" s="58" t="s">
        <v>28</v>
      </c>
      <c r="J149" s="44">
        <v>15500</v>
      </c>
      <c r="K149" s="52">
        <f>+J149*2.87%</f>
        <v>444.85</v>
      </c>
      <c r="L149" s="52">
        <v>0</v>
      </c>
      <c r="M149" s="52">
        <f>+J149*3.04%</f>
        <v>471.2</v>
      </c>
      <c r="N149" s="52">
        <v>7550.01</v>
      </c>
      <c r="O149" s="52">
        <f>+J149-K149-L149-M149-N149</f>
        <v>7033.9399999999987</v>
      </c>
      <c r="P149" s="64">
        <v>381</v>
      </c>
    </row>
    <row r="150" spans="1:16" ht="15.75" customHeight="1" x14ac:dyDescent="0.25">
      <c r="A150" s="58">
        <v>142</v>
      </c>
      <c r="B150" s="59" t="s">
        <v>300</v>
      </c>
      <c r="C150" s="59" t="s">
        <v>301</v>
      </c>
      <c r="D150" s="58" t="s">
        <v>29</v>
      </c>
      <c r="E150" s="60" t="s">
        <v>289</v>
      </c>
      <c r="F150" s="65" t="s">
        <v>1514</v>
      </c>
      <c r="G150" s="58" t="s">
        <v>27</v>
      </c>
      <c r="H150" s="63">
        <v>39729</v>
      </c>
      <c r="I150" s="58" t="s">
        <v>28</v>
      </c>
      <c r="J150" s="44">
        <v>14300</v>
      </c>
      <c r="K150" s="52">
        <f>+J150*2.87%</f>
        <v>410.41</v>
      </c>
      <c r="L150" s="52">
        <v>0</v>
      </c>
      <c r="M150" s="52">
        <f>+J150*3.04%</f>
        <v>434.72</v>
      </c>
      <c r="N150" s="52">
        <v>0</v>
      </c>
      <c r="O150" s="52">
        <f>+J150-K150-L150-M150-N150</f>
        <v>13454.87</v>
      </c>
      <c r="P150" s="64">
        <v>382</v>
      </c>
    </row>
    <row r="151" spans="1:16" ht="15.75" customHeight="1" x14ac:dyDescent="0.25">
      <c r="A151" s="58">
        <v>143</v>
      </c>
      <c r="B151" s="59" t="s">
        <v>302</v>
      </c>
      <c r="C151" s="59" t="s">
        <v>303</v>
      </c>
      <c r="D151" s="58" t="s">
        <v>29</v>
      </c>
      <c r="E151" s="60" t="s">
        <v>289</v>
      </c>
      <c r="F151" s="65" t="s">
        <v>1514</v>
      </c>
      <c r="G151" s="58" t="s">
        <v>27</v>
      </c>
      <c r="H151" s="63">
        <v>39729</v>
      </c>
      <c r="I151" s="58" t="s">
        <v>28</v>
      </c>
      <c r="J151" s="44">
        <v>14300</v>
      </c>
      <c r="K151" s="52">
        <f>+J151*2.87%</f>
        <v>410.41</v>
      </c>
      <c r="L151" s="52">
        <v>0</v>
      </c>
      <c r="M151" s="52">
        <f>+J151*3.04%</f>
        <v>434.72</v>
      </c>
      <c r="N151" s="52">
        <v>0</v>
      </c>
      <c r="O151" s="52">
        <f>+J151-K151-L151-M151-N151</f>
        <v>13454.87</v>
      </c>
      <c r="P151" s="64">
        <v>383</v>
      </c>
    </row>
    <row r="152" spans="1:16" ht="15.75" customHeight="1" x14ac:dyDescent="0.25">
      <c r="A152" s="58">
        <v>144</v>
      </c>
      <c r="B152" s="59" t="s">
        <v>226</v>
      </c>
      <c r="C152" s="59" t="s">
        <v>304</v>
      </c>
      <c r="D152" s="58" t="s">
        <v>29</v>
      </c>
      <c r="E152" s="60" t="s">
        <v>289</v>
      </c>
      <c r="F152" s="59" t="s">
        <v>1514</v>
      </c>
      <c r="G152" s="58" t="s">
        <v>27</v>
      </c>
      <c r="H152" s="63">
        <v>39828</v>
      </c>
      <c r="I152" s="58" t="s">
        <v>28</v>
      </c>
      <c r="J152" s="44">
        <v>14300</v>
      </c>
      <c r="K152" s="52">
        <f>+J152*2.87%</f>
        <v>410.41</v>
      </c>
      <c r="L152" s="52">
        <v>0</v>
      </c>
      <c r="M152" s="52">
        <f>+J152*3.04%</f>
        <v>434.72</v>
      </c>
      <c r="N152" s="52">
        <v>9556.7000000000007</v>
      </c>
      <c r="O152" s="52">
        <f>+J152-K152-L152-M152-N152</f>
        <v>3898.17</v>
      </c>
      <c r="P152" s="64">
        <v>384</v>
      </c>
    </row>
    <row r="153" spans="1:16" ht="15.75" customHeight="1" x14ac:dyDescent="0.25">
      <c r="A153" s="58">
        <v>145</v>
      </c>
      <c r="B153" s="59" t="s">
        <v>226</v>
      </c>
      <c r="C153" s="59" t="s">
        <v>307</v>
      </c>
      <c r="D153" s="58" t="s">
        <v>29</v>
      </c>
      <c r="E153" s="60" t="s">
        <v>289</v>
      </c>
      <c r="F153" s="59" t="s">
        <v>1514</v>
      </c>
      <c r="G153" s="58" t="s">
        <v>27</v>
      </c>
      <c r="H153" s="63">
        <v>40092</v>
      </c>
      <c r="I153" s="58" t="s">
        <v>28</v>
      </c>
      <c r="J153" s="44">
        <v>14300</v>
      </c>
      <c r="K153" s="52">
        <f>+J153*2.87%</f>
        <v>410.41</v>
      </c>
      <c r="L153" s="52">
        <v>0</v>
      </c>
      <c r="M153" s="52">
        <f>+J153*3.04%</f>
        <v>434.72</v>
      </c>
      <c r="N153" s="52">
        <v>1500</v>
      </c>
      <c r="O153" s="52">
        <f>+J153-K153-L153-M153-N153</f>
        <v>11954.87</v>
      </c>
      <c r="P153" s="64">
        <v>386</v>
      </c>
    </row>
    <row r="154" spans="1:16" ht="15.75" customHeight="1" x14ac:dyDescent="0.25">
      <c r="A154" s="58">
        <v>146</v>
      </c>
      <c r="B154" s="59" t="s">
        <v>308</v>
      </c>
      <c r="C154" s="59" t="s">
        <v>309</v>
      </c>
      <c r="D154" s="58" t="s">
        <v>29</v>
      </c>
      <c r="E154" s="60" t="s">
        <v>289</v>
      </c>
      <c r="F154" s="59" t="s">
        <v>1514</v>
      </c>
      <c r="G154" s="58" t="s">
        <v>27</v>
      </c>
      <c r="H154" s="63">
        <v>40123</v>
      </c>
      <c r="I154" s="58" t="s">
        <v>28</v>
      </c>
      <c r="J154" s="44">
        <v>14300</v>
      </c>
      <c r="K154" s="52">
        <f>+J154*2.87%</f>
        <v>410.41</v>
      </c>
      <c r="L154" s="52">
        <v>0</v>
      </c>
      <c r="M154" s="52">
        <f>+J154*3.04%</f>
        <v>434.72</v>
      </c>
      <c r="N154" s="52">
        <v>600</v>
      </c>
      <c r="O154" s="52">
        <f>+J154-K154-L154-M154-N154</f>
        <v>12854.87</v>
      </c>
      <c r="P154" s="64">
        <v>387</v>
      </c>
    </row>
    <row r="155" spans="1:16" ht="15.75" customHeight="1" x14ac:dyDescent="0.25">
      <c r="A155" s="58">
        <v>147</v>
      </c>
      <c r="B155" s="59" t="s">
        <v>310</v>
      </c>
      <c r="C155" s="59" t="s">
        <v>311</v>
      </c>
      <c r="D155" s="58" t="s">
        <v>29</v>
      </c>
      <c r="E155" s="60" t="s">
        <v>289</v>
      </c>
      <c r="F155" s="59" t="s">
        <v>1514</v>
      </c>
      <c r="G155" s="58" t="s">
        <v>27</v>
      </c>
      <c r="H155" s="63">
        <v>40402</v>
      </c>
      <c r="I155" s="58" t="s">
        <v>28</v>
      </c>
      <c r="J155" s="44">
        <v>14300</v>
      </c>
      <c r="K155" s="52">
        <f>+J155*2.87%</f>
        <v>410.41</v>
      </c>
      <c r="L155" s="52">
        <v>0</v>
      </c>
      <c r="M155" s="52">
        <f>+J155*3.04%</f>
        <v>434.72</v>
      </c>
      <c r="N155" s="52">
        <v>0</v>
      </c>
      <c r="O155" s="52">
        <f>+J155-K155-L155-M155-N155</f>
        <v>13454.87</v>
      </c>
      <c r="P155" s="64">
        <v>389</v>
      </c>
    </row>
    <row r="156" spans="1:16" ht="15.75" customHeight="1" x14ac:dyDescent="0.25">
      <c r="A156" s="58">
        <v>148</v>
      </c>
      <c r="B156" s="59" t="s">
        <v>312</v>
      </c>
      <c r="C156" s="59" t="s">
        <v>313</v>
      </c>
      <c r="D156" s="58" t="s">
        <v>29</v>
      </c>
      <c r="E156" s="60" t="s">
        <v>289</v>
      </c>
      <c r="F156" s="59" t="s">
        <v>1514</v>
      </c>
      <c r="G156" s="58" t="s">
        <v>27</v>
      </c>
      <c r="H156" s="63">
        <v>40456</v>
      </c>
      <c r="I156" s="58" t="s">
        <v>28</v>
      </c>
      <c r="J156" s="44">
        <v>14300</v>
      </c>
      <c r="K156" s="52">
        <f>+J156*2.87%</f>
        <v>410.41</v>
      </c>
      <c r="L156" s="52">
        <v>0</v>
      </c>
      <c r="M156" s="52">
        <f>+J156*3.04%</f>
        <v>434.72</v>
      </c>
      <c r="N156" s="52">
        <v>7632.48</v>
      </c>
      <c r="O156" s="52">
        <f>+J156-K156-L156-M156-N156</f>
        <v>5822.3900000000012</v>
      </c>
      <c r="P156" s="64">
        <v>390</v>
      </c>
    </row>
    <row r="157" spans="1:16" ht="15.75" customHeight="1" x14ac:dyDescent="0.25">
      <c r="A157" s="58">
        <v>149</v>
      </c>
      <c r="B157" s="59" t="s">
        <v>314</v>
      </c>
      <c r="C157" s="59" t="s">
        <v>315</v>
      </c>
      <c r="D157" s="58" t="s">
        <v>26</v>
      </c>
      <c r="E157" s="60" t="s">
        <v>289</v>
      </c>
      <c r="F157" s="59" t="s">
        <v>1514</v>
      </c>
      <c r="G157" s="58" t="s">
        <v>27</v>
      </c>
      <c r="H157" s="63">
        <v>40834</v>
      </c>
      <c r="I157" s="58" t="s">
        <v>28</v>
      </c>
      <c r="J157" s="44">
        <v>14300</v>
      </c>
      <c r="K157" s="52">
        <f>+J157*2.87%</f>
        <v>410.41</v>
      </c>
      <c r="L157" s="52">
        <v>0</v>
      </c>
      <c r="M157" s="52">
        <f>+J157*3.04%</f>
        <v>434.72</v>
      </c>
      <c r="N157" s="52">
        <v>0</v>
      </c>
      <c r="O157" s="52">
        <f>+J157-K157-L157-M157-N157</f>
        <v>13454.87</v>
      </c>
      <c r="P157" s="64">
        <v>391</v>
      </c>
    </row>
    <row r="158" spans="1:16" ht="15.75" customHeight="1" x14ac:dyDescent="0.25">
      <c r="A158" s="58">
        <v>150</v>
      </c>
      <c r="B158" s="59" t="s">
        <v>316</v>
      </c>
      <c r="C158" s="59" t="s">
        <v>317</v>
      </c>
      <c r="D158" s="58" t="s">
        <v>26</v>
      </c>
      <c r="E158" s="60" t="s">
        <v>289</v>
      </c>
      <c r="F158" s="59" t="s">
        <v>1514</v>
      </c>
      <c r="G158" s="58" t="s">
        <v>27</v>
      </c>
      <c r="H158" s="63">
        <v>40625</v>
      </c>
      <c r="I158" s="58" t="s">
        <v>28</v>
      </c>
      <c r="J158" s="44">
        <v>14300</v>
      </c>
      <c r="K158" s="52">
        <f>+J158*2.87%</f>
        <v>410.41</v>
      </c>
      <c r="L158" s="52">
        <v>0</v>
      </c>
      <c r="M158" s="52">
        <f>+J158*3.04%</f>
        <v>434.72</v>
      </c>
      <c r="N158" s="52">
        <v>1617.19</v>
      </c>
      <c r="O158" s="52">
        <f>+J158-K158-L158-M158-N158</f>
        <v>11837.68</v>
      </c>
      <c r="P158" s="64">
        <v>392</v>
      </c>
    </row>
    <row r="159" spans="1:16" ht="15.75" customHeight="1" x14ac:dyDescent="0.25">
      <c r="A159" s="58">
        <v>151</v>
      </c>
      <c r="B159" s="59" t="s">
        <v>318</v>
      </c>
      <c r="C159" s="59" t="s">
        <v>319</v>
      </c>
      <c r="D159" s="58" t="s">
        <v>29</v>
      </c>
      <c r="E159" s="60" t="s">
        <v>289</v>
      </c>
      <c r="F159" s="59" t="s">
        <v>1514</v>
      </c>
      <c r="G159" s="58" t="s">
        <v>27</v>
      </c>
      <c r="H159" s="63">
        <v>41306</v>
      </c>
      <c r="I159" s="58" t="s">
        <v>28</v>
      </c>
      <c r="J159" s="44">
        <v>14300</v>
      </c>
      <c r="K159" s="52">
        <f>+J159*2.87%</f>
        <v>410.41</v>
      </c>
      <c r="L159" s="52">
        <v>0</v>
      </c>
      <c r="M159" s="52">
        <f>+J159*3.04%</f>
        <v>434.72</v>
      </c>
      <c r="N159" s="52">
        <v>0</v>
      </c>
      <c r="O159" s="52">
        <f>+J159-K159-L159-M159-N159</f>
        <v>13454.87</v>
      </c>
      <c r="P159" s="64">
        <v>492</v>
      </c>
    </row>
    <row r="160" spans="1:16" ht="15.75" customHeight="1" x14ac:dyDescent="0.25">
      <c r="A160" s="58">
        <v>152</v>
      </c>
      <c r="B160" s="59" t="s">
        <v>320</v>
      </c>
      <c r="C160" s="59" t="s">
        <v>321</v>
      </c>
      <c r="D160" s="58" t="s">
        <v>29</v>
      </c>
      <c r="E160" s="60" t="s">
        <v>289</v>
      </c>
      <c r="F160" s="59" t="s">
        <v>1514</v>
      </c>
      <c r="G160" s="58" t="s">
        <v>27</v>
      </c>
      <c r="H160" s="63">
        <v>41554</v>
      </c>
      <c r="I160" s="58" t="s">
        <v>28</v>
      </c>
      <c r="J160" s="44">
        <v>14300</v>
      </c>
      <c r="K160" s="52">
        <f>+J160*2.87%</f>
        <v>410.41</v>
      </c>
      <c r="L160" s="52">
        <v>0</v>
      </c>
      <c r="M160" s="52">
        <f>+J160*3.04%</f>
        <v>434.72</v>
      </c>
      <c r="N160" s="52">
        <v>0</v>
      </c>
      <c r="O160" s="52">
        <f>+J160-K160-L160-M160-N160</f>
        <v>13454.87</v>
      </c>
      <c r="P160" s="64">
        <v>504</v>
      </c>
    </row>
    <row r="161" spans="1:16" ht="15.75" customHeight="1" x14ac:dyDescent="0.25">
      <c r="A161" s="58">
        <v>153</v>
      </c>
      <c r="B161" s="59" t="s">
        <v>322</v>
      </c>
      <c r="C161" s="59" t="s">
        <v>323</v>
      </c>
      <c r="D161" s="58" t="s">
        <v>29</v>
      </c>
      <c r="E161" s="60" t="s">
        <v>289</v>
      </c>
      <c r="F161" s="59" t="s">
        <v>1514</v>
      </c>
      <c r="G161" s="58" t="s">
        <v>27</v>
      </c>
      <c r="H161" s="63">
        <v>41760</v>
      </c>
      <c r="I161" s="58" t="s">
        <v>28</v>
      </c>
      <c r="J161" s="44">
        <v>14300</v>
      </c>
      <c r="K161" s="52">
        <f>+J161*2.87%</f>
        <v>410.41</v>
      </c>
      <c r="L161" s="52">
        <v>0</v>
      </c>
      <c r="M161" s="52">
        <f>+J161*3.04%</f>
        <v>434.72</v>
      </c>
      <c r="N161" s="52">
        <v>0</v>
      </c>
      <c r="O161" s="52">
        <f>+J161-K161-L161-M161-N161</f>
        <v>13454.87</v>
      </c>
      <c r="P161" s="64">
        <v>513</v>
      </c>
    </row>
    <row r="162" spans="1:16" ht="15.75" customHeight="1" x14ac:dyDescent="0.25">
      <c r="A162" s="58">
        <v>154</v>
      </c>
      <c r="B162" s="59" t="s">
        <v>324</v>
      </c>
      <c r="C162" s="59" t="s">
        <v>325</v>
      </c>
      <c r="D162" s="58" t="s">
        <v>29</v>
      </c>
      <c r="E162" s="60" t="s">
        <v>289</v>
      </c>
      <c r="F162" s="59" t="s">
        <v>1514</v>
      </c>
      <c r="G162" s="58" t="s">
        <v>27</v>
      </c>
      <c r="H162" s="63">
        <v>41841</v>
      </c>
      <c r="I162" s="58" t="s">
        <v>28</v>
      </c>
      <c r="J162" s="44">
        <v>14300</v>
      </c>
      <c r="K162" s="52">
        <f>+J162*2.87%</f>
        <v>410.41</v>
      </c>
      <c r="L162" s="52">
        <v>0</v>
      </c>
      <c r="M162" s="52">
        <f>+J162*3.04%</f>
        <v>434.72</v>
      </c>
      <c r="N162" s="52">
        <v>0</v>
      </c>
      <c r="O162" s="52">
        <f>+J162-K162-L162-M162-N162</f>
        <v>13454.87</v>
      </c>
      <c r="P162" s="64">
        <v>514</v>
      </c>
    </row>
    <row r="163" spans="1:16" ht="15.75" customHeight="1" x14ac:dyDescent="0.25">
      <c r="A163" s="58">
        <v>155</v>
      </c>
      <c r="B163" s="59" t="s">
        <v>326</v>
      </c>
      <c r="C163" s="59" t="s">
        <v>327</v>
      </c>
      <c r="D163" s="58" t="s">
        <v>29</v>
      </c>
      <c r="E163" s="60" t="s">
        <v>289</v>
      </c>
      <c r="F163" s="59" t="s">
        <v>1514</v>
      </c>
      <c r="G163" s="58" t="s">
        <v>27</v>
      </c>
      <c r="H163" s="63">
        <v>42493</v>
      </c>
      <c r="I163" s="58" t="s">
        <v>28</v>
      </c>
      <c r="J163" s="44">
        <v>14300</v>
      </c>
      <c r="K163" s="52">
        <f>+J163*2.87%</f>
        <v>410.41</v>
      </c>
      <c r="L163" s="52">
        <v>0</v>
      </c>
      <c r="M163" s="52">
        <f>+J163*3.04%</f>
        <v>434.72</v>
      </c>
      <c r="N163" s="52">
        <v>1152.97</v>
      </c>
      <c r="O163" s="52">
        <f>+J163-K163-L163-M163-N163</f>
        <v>12301.900000000001</v>
      </c>
      <c r="P163" s="64">
        <v>536</v>
      </c>
    </row>
    <row r="164" spans="1:16" ht="15.75" customHeight="1" x14ac:dyDescent="0.25">
      <c r="A164" s="58">
        <v>156</v>
      </c>
      <c r="B164" s="59" t="s">
        <v>34</v>
      </c>
      <c r="C164" s="59" t="s">
        <v>328</v>
      </c>
      <c r="D164" s="58" t="s">
        <v>29</v>
      </c>
      <c r="E164" s="60" t="s">
        <v>289</v>
      </c>
      <c r="F164" s="59" t="s">
        <v>1514</v>
      </c>
      <c r="G164" s="58" t="s">
        <v>27</v>
      </c>
      <c r="H164" s="63">
        <v>43313</v>
      </c>
      <c r="I164" s="58" t="s">
        <v>28</v>
      </c>
      <c r="J164" s="44">
        <v>14300</v>
      </c>
      <c r="K164" s="52">
        <f>+J164*2.87%</f>
        <v>410.41</v>
      </c>
      <c r="L164" s="52">
        <v>0</v>
      </c>
      <c r="M164" s="52">
        <f>+J164*3.04%</f>
        <v>434.72</v>
      </c>
      <c r="N164" s="52">
        <v>1715.46</v>
      </c>
      <c r="O164" s="52">
        <f>+J164-K164-L164-M164-N164</f>
        <v>11739.41</v>
      </c>
      <c r="P164" s="64">
        <v>576</v>
      </c>
    </row>
    <row r="165" spans="1:16" ht="15.75" customHeight="1" x14ac:dyDescent="0.25">
      <c r="A165" s="58">
        <v>157</v>
      </c>
      <c r="B165" s="59" t="s">
        <v>329</v>
      </c>
      <c r="C165" s="59" t="s">
        <v>330</v>
      </c>
      <c r="D165" s="58" t="s">
        <v>26</v>
      </c>
      <c r="E165" s="60" t="s">
        <v>289</v>
      </c>
      <c r="F165" s="59" t="s">
        <v>1514</v>
      </c>
      <c r="G165" s="58" t="s">
        <v>27</v>
      </c>
      <c r="H165" s="63">
        <v>43313</v>
      </c>
      <c r="I165" s="58" t="s">
        <v>28</v>
      </c>
      <c r="J165" s="44">
        <v>14300</v>
      </c>
      <c r="K165" s="52">
        <f>+J165*2.87%</f>
        <v>410.41</v>
      </c>
      <c r="L165" s="52">
        <v>0</v>
      </c>
      <c r="M165" s="52">
        <f>+J165*3.04%</f>
        <v>434.72</v>
      </c>
      <c r="N165" s="52">
        <v>0</v>
      </c>
      <c r="O165" s="52">
        <f>+J165-K165-L165-M165-N165</f>
        <v>13454.87</v>
      </c>
      <c r="P165" s="64">
        <v>579</v>
      </c>
    </row>
    <row r="166" spans="1:16" ht="15.75" customHeight="1" x14ac:dyDescent="0.25">
      <c r="A166" s="58">
        <v>158</v>
      </c>
      <c r="B166" s="59" t="s">
        <v>331</v>
      </c>
      <c r="C166" s="59" t="s">
        <v>332</v>
      </c>
      <c r="D166" s="58" t="s">
        <v>29</v>
      </c>
      <c r="E166" s="60" t="s">
        <v>289</v>
      </c>
      <c r="F166" s="59" t="s">
        <v>1514</v>
      </c>
      <c r="G166" s="58" t="s">
        <v>27</v>
      </c>
      <c r="H166" s="63">
        <v>43313</v>
      </c>
      <c r="I166" s="58" t="s">
        <v>28</v>
      </c>
      <c r="J166" s="44">
        <v>14300</v>
      </c>
      <c r="K166" s="52">
        <f>+J166*2.87%</f>
        <v>410.41</v>
      </c>
      <c r="L166" s="52">
        <v>0</v>
      </c>
      <c r="M166" s="52">
        <f>+J166*3.04%</f>
        <v>434.72</v>
      </c>
      <c r="N166" s="52">
        <v>10987.41</v>
      </c>
      <c r="O166" s="52">
        <f>+J166-K166-L166-M166-N166</f>
        <v>2467.4600000000009</v>
      </c>
      <c r="P166" s="64">
        <v>581</v>
      </c>
    </row>
    <row r="167" spans="1:16" ht="15.75" customHeight="1" x14ac:dyDescent="0.25">
      <c r="A167" s="58">
        <v>159</v>
      </c>
      <c r="B167" s="59" t="s">
        <v>333</v>
      </c>
      <c r="C167" s="59" t="s">
        <v>334</v>
      </c>
      <c r="D167" s="58" t="s">
        <v>29</v>
      </c>
      <c r="E167" s="60" t="s">
        <v>289</v>
      </c>
      <c r="F167" s="59" t="s">
        <v>1514</v>
      </c>
      <c r="G167" s="58" t="s">
        <v>27</v>
      </c>
      <c r="H167" s="63">
        <v>43739</v>
      </c>
      <c r="I167" s="58" t="s">
        <v>28</v>
      </c>
      <c r="J167" s="44">
        <v>14300</v>
      </c>
      <c r="K167" s="52">
        <f>+J167*2.87%</f>
        <v>410.41</v>
      </c>
      <c r="L167" s="52">
        <v>0</v>
      </c>
      <c r="M167" s="52">
        <f>+J167*3.04%</f>
        <v>434.72</v>
      </c>
      <c r="N167" s="52">
        <v>1148</v>
      </c>
      <c r="O167" s="52">
        <f>+J167-K167-L167-M167-N167</f>
        <v>12306.87</v>
      </c>
      <c r="P167" s="64">
        <v>624</v>
      </c>
    </row>
    <row r="168" spans="1:16" ht="15.75" customHeight="1" x14ac:dyDescent="0.25">
      <c r="A168" s="58">
        <v>160</v>
      </c>
      <c r="B168" s="59" t="s">
        <v>335</v>
      </c>
      <c r="C168" s="59" t="s">
        <v>336</v>
      </c>
      <c r="D168" s="58" t="s">
        <v>29</v>
      </c>
      <c r="E168" s="60" t="s">
        <v>289</v>
      </c>
      <c r="F168" s="59" t="s">
        <v>1514</v>
      </c>
      <c r="G168" s="58" t="s">
        <v>27</v>
      </c>
      <c r="H168" s="63">
        <v>43739</v>
      </c>
      <c r="I168" s="58" t="s">
        <v>28</v>
      </c>
      <c r="J168" s="44">
        <v>14300</v>
      </c>
      <c r="K168" s="52">
        <f>+J168*2.87%</f>
        <v>410.41</v>
      </c>
      <c r="L168" s="52">
        <v>0</v>
      </c>
      <c r="M168" s="52">
        <f>+J168*3.04%</f>
        <v>434.72</v>
      </c>
      <c r="N168" s="52">
        <v>9835.3799999999992</v>
      </c>
      <c r="O168" s="52">
        <f>+J168-K168-L168-M168-N168</f>
        <v>3619.4900000000016</v>
      </c>
      <c r="P168" s="64">
        <v>626</v>
      </c>
    </row>
    <row r="169" spans="1:16" ht="15.75" customHeight="1" x14ac:dyDescent="0.25">
      <c r="A169" s="58">
        <v>161</v>
      </c>
      <c r="B169" s="59" t="s">
        <v>337</v>
      </c>
      <c r="C169" s="59" t="s">
        <v>338</v>
      </c>
      <c r="D169" s="58" t="s">
        <v>26</v>
      </c>
      <c r="E169" s="60" t="s">
        <v>289</v>
      </c>
      <c r="F169" s="59" t="s">
        <v>1514</v>
      </c>
      <c r="G169" s="58" t="s">
        <v>27</v>
      </c>
      <c r="H169" s="63">
        <v>43739</v>
      </c>
      <c r="I169" s="58" t="s">
        <v>28</v>
      </c>
      <c r="J169" s="44">
        <v>14300</v>
      </c>
      <c r="K169" s="52">
        <f>+J169*2.87%</f>
        <v>410.41</v>
      </c>
      <c r="L169" s="52">
        <v>0</v>
      </c>
      <c r="M169" s="52">
        <f>+J169*3.04%</f>
        <v>434.72</v>
      </c>
      <c r="N169" s="52">
        <v>0</v>
      </c>
      <c r="O169" s="52">
        <f>+J169-K169-L169-M169-N169</f>
        <v>13454.87</v>
      </c>
      <c r="P169" s="64">
        <v>627</v>
      </c>
    </row>
    <row r="170" spans="1:16" ht="15.75" customHeight="1" x14ac:dyDescent="0.25">
      <c r="A170" s="58">
        <v>162</v>
      </c>
      <c r="B170" s="59" t="s">
        <v>339</v>
      </c>
      <c r="C170" s="59" t="s">
        <v>340</v>
      </c>
      <c r="D170" s="58" t="s">
        <v>29</v>
      </c>
      <c r="E170" s="60" t="s">
        <v>1592</v>
      </c>
      <c r="F170" s="59" t="s">
        <v>1514</v>
      </c>
      <c r="G170" s="58" t="s">
        <v>27</v>
      </c>
      <c r="H170" s="63">
        <v>44805</v>
      </c>
      <c r="I170" s="58" t="s">
        <v>28</v>
      </c>
      <c r="J170" s="44">
        <v>14300</v>
      </c>
      <c r="K170" s="52">
        <f>+J170*2.87%</f>
        <v>410.41</v>
      </c>
      <c r="L170" s="52">
        <v>0</v>
      </c>
      <c r="M170" s="52">
        <f>+J170*3.04%</f>
        <v>434.72</v>
      </c>
      <c r="N170" s="52">
        <v>6073.45</v>
      </c>
      <c r="O170" s="52">
        <f>+J170-K170-L170-M170-N170</f>
        <v>7381.420000000001</v>
      </c>
      <c r="P170" s="64">
        <v>177</v>
      </c>
    </row>
    <row r="171" spans="1:16" ht="27" customHeight="1" x14ac:dyDescent="0.25">
      <c r="A171" s="58">
        <v>163</v>
      </c>
      <c r="B171" s="59" t="s">
        <v>341</v>
      </c>
      <c r="C171" s="59" t="s">
        <v>342</v>
      </c>
      <c r="D171" s="58" t="s">
        <v>29</v>
      </c>
      <c r="E171" s="60" t="s">
        <v>1592</v>
      </c>
      <c r="F171" s="59" t="s">
        <v>1514</v>
      </c>
      <c r="G171" s="58" t="s">
        <v>27</v>
      </c>
      <c r="H171" s="63">
        <v>44835</v>
      </c>
      <c r="I171" s="58" t="s">
        <v>28</v>
      </c>
      <c r="J171" s="44">
        <v>14300</v>
      </c>
      <c r="K171" s="52">
        <f>+J171*2.87%</f>
        <v>410.41</v>
      </c>
      <c r="L171" s="52">
        <v>0</v>
      </c>
      <c r="M171" s="52">
        <f>+J171*3.04%</f>
        <v>434.72</v>
      </c>
      <c r="N171" s="52">
        <v>9267.49</v>
      </c>
      <c r="O171" s="52">
        <f>+J171-K171-L171-M171-N171</f>
        <v>4187.380000000001</v>
      </c>
      <c r="P171" s="64">
        <v>218</v>
      </c>
    </row>
    <row r="172" spans="1:16" ht="15.75" customHeight="1" x14ac:dyDescent="0.25">
      <c r="A172" s="58">
        <v>164</v>
      </c>
      <c r="B172" s="67" t="s">
        <v>1642</v>
      </c>
      <c r="C172" s="57" t="s">
        <v>1643</v>
      </c>
      <c r="D172" s="64" t="s">
        <v>26</v>
      </c>
      <c r="E172" s="68" t="s">
        <v>265</v>
      </c>
      <c r="F172" s="68" t="s">
        <v>1644</v>
      </c>
      <c r="G172" s="62" t="s">
        <v>1632</v>
      </c>
      <c r="H172" s="69">
        <v>45536</v>
      </c>
      <c r="I172" s="62" t="s">
        <v>28</v>
      </c>
      <c r="J172" s="44">
        <v>14300</v>
      </c>
      <c r="K172" s="52">
        <f>+J172*2.87%</f>
        <v>410.41</v>
      </c>
      <c r="L172" s="52">
        <v>0</v>
      </c>
      <c r="M172" s="52">
        <f>+J172*3.04%</f>
        <v>434.72</v>
      </c>
      <c r="N172" s="52">
        <v>0</v>
      </c>
      <c r="O172" s="52">
        <f>+J172-K172-L172-M172-N172</f>
        <v>13454.87</v>
      </c>
      <c r="P172" s="64">
        <v>214</v>
      </c>
    </row>
    <row r="173" spans="1:16" ht="15.75" customHeight="1" x14ac:dyDescent="0.25">
      <c r="A173" s="58">
        <v>165</v>
      </c>
      <c r="B173" s="99" t="s">
        <v>1713</v>
      </c>
      <c r="C173" s="72" t="s">
        <v>1714</v>
      </c>
      <c r="D173" s="64" t="s">
        <v>26</v>
      </c>
      <c r="E173" s="68" t="s">
        <v>265</v>
      </c>
      <c r="F173" s="68" t="s">
        <v>1644</v>
      </c>
      <c r="G173" s="62" t="s">
        <v>1632</v>
      </c>
      <c r="H173" s="69">
        <v>45658</v>
      </c>
      <c r="I173" s="62" t="s">
        <v>28</v>
      </c>
      <c r="J173" s="44">
        <v>14300</v>
      </c>
      <c r="K173" s="52">
        <f>+J173*2.87%</f>
        <v>410.41</v>
      </c>
      <c r="L173" s="52">
        <v>0</v>
      </c>
      <c r="M173" s="52">
        <f>+J173*3.04%</f>
        <v>434.72</v>
      </c>
      <c r="N173" s="52">
        <v>0</v>
      </c>
      <c r="O173" s="52">
        <f>+J173-K173-L173-M173-N173</f>
        <v>13454.87</v>
      </c>
      <c r="P173" s="64">
        <v>251</v>
      </c>
    </row>
    <row r="174" spans="1:16" ht="15.75" customHeight="1" x14ac:dyDescent="0.25">
      <c r="A174" s="58">
        <v>166</v>
      </c>
      <c r="B174" s="95" t="s">
        <v>1722</v>
      </c>
      <c r="C174" s="96" t="s">
        <v>1723</v>
      </c>
      <c r="D174" s="64" t="s">
        <v>26</v>
      </c>
      <c r="E174" s="97" t="s">
        <v>265</v>
      </c>
      <c r="F174" s="97" t="s">
        <v>1514</v>
      </c>
      <c r="G174" s="62" t="s">
        <v>1632</v>
      </c>
      <c r="H174" s="69">
        <v>45748</v>
      </c>
      <c r="I174" s="62" t="s">
        <v>28</v>
      </c>
      <c r="J174" s="44">
        <v>14300</v>
      </c>
      <c r="K174" s="52">
        <f>+J174*2.87%</f>
        <v>410.41</v>
      </c>
      <c r="L174" s="52">
        <v>0</v>
      </c>
      <c r="M174" s="52">
        <f>+J174*3.04%</f>
        <v>434.72</v>
      </c>
      <c r="N174" s="52">
        <v>0</v>
      </c>
      <c r="O174" s="52">
        <f>+J174-K174-L174-M174-N174</f>
        <v>13454.87</v>
      </c>
      <c r="P174" s="64">
        <v>240</v>
      </c>
    </row>
    <row r="175" spans="1:16" ht="17.25" customHeight="1" x14ac:dyDescent="0.25">
      <c r="A175" s="58">
        <v>167</v>
      </c>
      <c r="B175" s="98" t="s">
        <v>1724</v>
      </c>
      <c r="C175" s="97" t="s">
        <v>1725</v>
      </c>
      <c r="D175" s="64" t="s">
        <v>29</v>
      </c>
      <c r="E175" s="97" t="s">
        <v>265</v>
      </c>
      <c r="F175" s="97" t="s">
        <v>1514</v>
      </c>
      <c r="G175" s="62" t="s">
        <v>1632</v>
      </c>
      <c r="H175" s="69">
        <v>45748</v>
      </c>
      <c r="I175" s="62" t="s">
        <v>28</v>
      </c>
      <c r="J175" s="44">
        <v>14300</v>
      </c>
      <c r="K175" s="52">
        <f>+J175*2.87%</f>
        <v>410.41</v>
      </c>
      <c r="L175" s="52">
        <v>0</v>
      </c>
      <c r="M175" s="52">
        <f>+J175*3.04%</f>
        <v>434.72</v>
      </c>
      <c r="N175" s="52">
        <v>0</v>
      </c>
      <c r="O175" s="52">
        <f>+J175-K175-L175-M175-N175</f>
        <v>13454.87</v>
      </c>
      <c r="P175" s="64">
        <v>241</v>
      </c>
    </row>
    <row r="176" spans="1:16" ht="17.25" customHeight="1" x14ac:dyDescent="0.25">
      <c r="A176" s="58">
        <v>168</v>
      </c>
      <c r="B176" s="98" t="s">
        <v>1726</v>
      </c>
      <c r="C176" s="97" t="s">
        <v>1727</v>
      </c>
      <c r="D176" s="64" t="s">
        <v>29</v>
      </c>
      <c r="E176" s="97" t="s">
        <v>265</v>
      </c>
      <c r="F176" s="97" t="s">
        <v>1514</v>
      </c>
      <c r="G176" s="62" t="s">
        <v>1632</v>
      </c>
      <c r="H176" s="69">
        <v>45748</v>
      </c>
      <c r="I176" s="62" t="s">
        <v>28</v>
      </c>
      <c r="J176" s="44">
        <v>14300</v>
      </c>
      <c r="K176" s="52">
        <f>+J176*2.87%</f>
        <v>410.41</v>
      </c>
      <c r="L176" s="52">
        <v>0</v>
      </c>
      <c r="M176" s="52">
        <f>+J176*3.04%</f>
        <v>434.72</v>
      </c>
      <c r="N176" s="52">
        <v>0</v>
      </c>
      <c r="O176" s="52">
        <f>+J176-K176-L176-M176-N176</f>
        <v>13454.87</v>
      </c>
      <c r="P176" s="64">
        <v>242</v>
      </c>
    </row>
    <row r="177" spans="1:16" ht="17.25" customHeight="1" x14ac:dyDescent="0.25">
      <c r="A177" s="58">
        <v>169</v>
      </c>
      <c r="B177" s="98" t="s">
        <v>1728</v>
      </c>
      <c r="C177" s="97" t="s">
        <v>1729</v>
      </c>
      <c r="D177" s="64" t="s">
        <v>29</v>
      </c>
      <c r="E177" s="97" t="s">
        <v>265</v>
      </c>
      <c r="F177" s="97" t="s">
        <v>1514</v>
      </c>
      <c r="G177" s="62" t="s">
        <v>1632</v>
      </c>
      <c r="H177" s="69">
        <v>45748</v>
      </c>
      <c r="I177" s="62" t="s">
        <v>28</v>
      </c>
      <c r="J177" s="44">
        <v>14300</v>
      </c>
      <c r="K177" s="52">
        <f>+J177*2.87%</f>
        <v>410.41</v>
      </c>
      <c r="L177" s="52">
        <v>0</v>
      </c>
      <c r="M177" s="52">
        <f>+J177*3.04%</f>
        <v>434.72</v>
      </c>
      <c r="N177" s="52">
        <v>0</v>
      </c>
      <c r="O177" s="52">
        <f>+J177-K177-L177-M177-N177</f>
        <v>13454.87</v>
      </c>
      <c r="P177" s="64">
        <v>243</v>
      </c>
    </row>
    <row r="178" spans="1:16" ht="17.25" customHeight="1" x14ac:dyDescent="0.25">
      <c r="A178" s="58">
        <v>170</v>
      </c>
      <c r="B178" s="98" t="s">
        <v>1730</v>
      </c>
      <c r="C178" s="97" t="s">
        <v>1731</v>
      </c>
      <c r="D178" s="64" t="s">
        <v>26</v>
      </c>
      <c r="E178" s="97" t="s">
        <v>265</v>
      </c>
      <c r="F178" s="97" t="s">
        <v>1514</v>
      </c>
      <c r="G178" s="62" t="s">
        <v>1632</v>
      </c>
      <c r="H178" s="69">
        <v>45748</v>
      </c>
      <c r="I178" s="62" t="s">
        <v>28</v>
      </c>
      <c r="J178" s="44">
        <v>14300</v>
      </c>
      <c r="K178" s="52">
        <f>+J178*2.87%</f>
        <v>410.41</v>
      </c>
      <c r="L178" s="52">
        <v>0</v>
      </c>
      <c r="M178" s="52">
        <f>+J178*3.04%</f>
        <v>434.72</v>
      </c>
      <c r="N178" s="52">
        <v>0</v>
      </c>
      <c r="O178" s="52">
        <f>+J178-K178-L178-M178-N178</f>
        <v>13454.87</v>
      </c>
      <c r="P178" s="64">
        <v>244</v>
      </c>
    </row>
    <row r="179" spans="1:16" ht="15.75" customHeight="1" x14ac:dyDescent="0.25">
      <c r="A179" s="58">
        <v>171</v>
      </c>
      <c r="B179" s="59" t="s">
        <v>1815</v>
      </c>
      <c r="C179" s="59" t="s">
        <v>1816</v>
      </c>
      <c r="D179" s="58" t="s">
        <v>29</v>
      </c>
      <c r="E179" s="83" t="s">
        <v>265</v>
      </c>
      <c r="F179" s="83" t="s">
        <v>1644</v>
      </c>
      <c r="G179" s="73" t="s">
        <v>27</v>
      </c>
      <c r="H179" s="86">
        <v>45884</v>
      </c>
      <c r="I179" s="73" t="s">
        <v>28</v>
      </c>
      <c r="J179" s="44">
        <v>14300</v>
      </c>
      <c r="K179" s="52">
        <v>410.41</v>
      </c>
      <c r="L179" s="52">
        <v>0</v>
      </c>
      <c r="M179" s="53">
        <v>434.72</v>
      </c>
      <c r="N179" s="52">
        <v>0</v>
      </c>
      <c r="O179" s="53">
        <v>13454.87</v>
      </c>
      <c r="P179" s="64">
        <v>284</v>
      </c>
    </row>
    <row r="180" spans="1:16" ht="15.75" customHeight="1" x14ac:dyDescent="0.25">
      <c r="A180" s="58">
        <v>172</v>
      </c>
      <c r="B180" s="59" t="s">
        <v>1828</v>
      </c>
      <c r="C180" s="59" t="s">
        <v>1829</v>
      </c>
      <c r="D180" s="58" t="s">
        <v>26</v>
      </c>
      <c r="E180" s="60" t="s">
        <v>265</v>
      </c>
      <c r="F180" s="65" t="s">
        <v>1644</v>
      </c>
      <c r="G180" s="73" t="s">
        <v>27</v>
      </c>
      <c r="H180" s="86">
        <v>45931</v>
      </c>
      <c r="I180" s="73" t="s">
        <v>28</v>
      </c>
      <c r="J180" s="44">
        <v>14300</v>
      </c>
      <c r="K180" s="52">
        <v>410.41</v>
      </c>
      <c r="L180" s="52">
        <v>0</v>
      </c>
      <c r="M180" s="52">
        <v>434.72</v>
      </c>
      <c r="N180" s="52">
        <v>0</v>
      </c>
      <c r="O180" s="52">
        <v>13454.87</v>
      </c>
      <c r="P180" s="64">
        <v>305</v>
      </c>
    </row>
    <row r="181" spans="1:16" ht="15.75" customHeight="1" x14ac:dyDescent="0.25">
      <c r="A181" s="58">
        <v>173</v>
      </c>
      <c r="B181" s="59" t="s">
        <v>1838</v>
      </c>
      <c r="C181" s="59" t="s">
        <v>1839</v>
      </c>
      <c r="D181" s="58" t="s">
        <v>29</v>
      </c>
      <c r="E181" s="60" t="s">
        <v>1592</v>
      </c>
      <c r="F181" s="65" t="s">
        <v>1840</v>
      </c>
      <c r="G181" s="73" t="s">
        <v>27</v>
      </c>
      <c r="H181" s="86">
        <v>45962</v>
      </c>
      <c r="I181" s="73" t="s">
        <v>28</v>
      </c>
      <c r="J181" s="44">
        <v>14300</v>
      </c>
      <c r="K181" s="52">
        <f>+J181*2.87%</f>
        <v>410.41</v>
      </c>
      <c r="L181" s="52">
        <v>0</v>
      </c>
      <c r="M181" s="52"/>
      <c r="N181" s="52"/>
      <c r="O181" s="52">
        <f>+J181-K181-L181-M181-N181</f>
        <v>13889.59</v>
      </c>
      <c r="P181" s="64">
        <v>309</v>
      </c>
    </row>
    <row r="182" spans="1:16" ht="17.25" customHeight="1" x14ac:dyDescent="0.25">
      <c r="A182" s="58">
        <v>174</v>
      </c>
      <c r="B182" s="67" t="s">
        <v>1756</v>
      </c>
      <c r="C182" s="127" t="s">
        <v>1755</v>
      </c>
      <c r="D182" s="64" t="s">
        <v>29</v>
      </c>
      <c r="E182" s="130" t="s">
        <v>1872</v>
      </c>
      <c r="F182" s="87" t="s">
        <v>1527</v>
      </c>
      <c r="G182" s="62" t="s">
        <v>30</v>
      </c>
      <c r="H182" s="69">
        <v>45597</v>
      </c>
      <c r="I182" s="70">
        <v>45778</v>
      </c>
      <c r="J182" s="48">
        <v>60000</v>
      </c>
      <c r="K182" s="52">
        <f>+J182*2.87%</f>
        <v>1722</v>
      </c>
      <c r="L182" s="57">
        <v>3486.65</v>
      </c>
      <c r="M182" s="52">
        <f>+J182*3.04%</f>
        <v>1824</v>
      </c>
      <c r="N182" s="52">
        <v>0</v>
      </c>
      <c r="O182" s="52">
        <f>+J182-K182-L182-M182-N182</f>
        <v>52967.35</v>
      </c>
      <c r="P182" s="64">
        <v>157</v>
      </c>
    </row>
    <row r="183" spans="1:16" ht="17.25" customHeight="1" x14ac:dyDescent="0.25">
      <c r="A183" s="58">
        <v>175</v>
      </c>
      <c r="B183" s="125" t="s">
        <v>1753</v>
      </c>
      <c r="C183" s="88" t="s">
        <v>343</v>
      </c>
      <c r="D183" s="58" t="s">
        <v>29</v>
      </c>
      <c r="E183" s="131" t="s">
        <v>344</v>
      </c>
      <c r="F183" s="87" t="s">
        <v>1527</v>
      </c>
      <c r="G183" s="62" t="s">
        <v>30</v>
      </c>
      <c r="H183" s="63">
        <v>44896</v>
      </c>
      <c r="I183" s="63">
        <v>45078</v>
      </c>
      <c r="J183" s="48">
        <v>35000</v>
      </c>
      <c r="K183" s="52">
        <f>+J183*2.87%</f>
        <v>1004.5</v>
      </c>
      <c r="L183" s="52">
        <v>0</v>
      </c>
      <c r="M183" s="52">
        <f>+J183*3.04%</f>
        <v>1064</v>
      </c>
      <c r="N183" s="52">
        <v>0</v>
      </c>
      <c r="O183" s="52">
        <f>+J183-K183-L183-M183-N183</f>
        <v>32931.5</v>
      </c>
      <c r="P183" s="64">
        <v>30</v>
      </c>
    </row>
    <row r="184" spans="1:16" ht="17.25" customHeight="1" x14ac:dyDescent="0.25">
      <c r="A184" s="58">
        <v>176</v>
      </c>
      <c r="B184" s="88" t="s">
        <v>345</v>
      </c>
      <c r="C184" s="89" t="s">
        <v>346</v>
      </c>
      <c r="D184" s="58" t="s">
        <v>29</v>
      </c>
      <c r="E184" s="123" t="s">
        <v>344</v>
      </c>
      <c r="F184" s="87" t="s">
        <v>1527</v>
      </c>
      <c r="G184" s="62" t="s">
        <v>30</v>
      </c>
      <c r="H184" s="63">
        <v>44927</v>
      </c>
      <c r="I184" s="63">
        <v>45108</v>
      </c>
      <c r="J184" s="48">
        <v>35000</v>
      </c>
      <c r="K184" s="52">
        <f>+J184*2.87%</f>
        <v>1004.5</v>
      </c>
      <c r="L184" s="52">
        <v>0</v>
      </c>
      <c r="M184" s="52">
        <f>+J184*3.04%</f>
        <v>1064</v>
      </c>
      <c r="N184" s="52">
        <v>1100</v>
      </c>
      <c r="O184" s="52">
        <f>+J184-K184-L184-M184-N184</f>
        <v>31831.5</v>
      </c>
      <c r="P184" s="64">
        <v>36</v>
      </c>
    </row>
    <row r="185" spans="1:16" ht="17.25" customHeight="1" x14ac:dyDescent="0.25">
      <c r="A185" s="58">
        <v>177</v>
      </c>
      <c r="B185" s="124" t="s">
        <v>1659</v>
      </c>
      <c r="C185" s="126" t="s">
        <v>1660</v>
      </c>
      <c r="D185" s="64" t="s">
        <v>29</v>
      </c>
      <c r="E185" s="128" t="s">
        <v>1661</v>
      </c>
      <c r="F185" s="124" t="s">
        <v>1527</v>
      </c>
      <c r="G185" s="64" t="s">
        <v>1662</v>
      </c>
      <c r="H185" s="69">
        <v>45536</v>
      </c>
      <c r="I185" s="69">
        <v>45352</v>
      </c>
      <c r="J185" s="48">
        <v>45000</v>
      </c>
      <c r="K185" s="52">
        <f>+J185*2.87%</f>
        <v>1291.5</v>
      </c>
      <c r="L185" s="57">
        <v>1148.33</v>
      </c>
      <c r="M185" s="52">
        <f>+J185*3.04%</f>
        <v>1368</v>
      </c>
      <c r="N185" s="52">
        <v>1919.78</v>
      </c>
      <c r="O185" s="52">
        <f>+J185-K185-L185-M185-N185</f>
        <v>39272.39</v>
      </c>
      <c r="P185" s="64">
        <v>134</v>
      </c>
    </row>
    <row r="186" spans="1:16" ht="17.25" customHeight="1" x14ac:dyDescent="0.25">
      <c r="A186" s="58">
        <v>178</v>
      </c>
      <c r="B186" s="124" t="s">
        <v>1663</v>
      </c>
      <c r="C186" s="126" t="s">
        <v>1664</v>
      </c>
      <c r="D186" s="64" t="s">
        <v>29</v>
      </c>
      <c r="E186" s="128" t="s">
        <v>1661</v>
      </c>
      <c r="F186" s="124" t="s">
        <v>1527</v>
      </c>
      <c r="G186" s="64" t="s">
        <v>1662</v>
      </c>
      <c r="H186" s="69">
        <v>45536</v>
      </c>
      <c r="I186" s="69">
        <v>45352</v>
      </c>
      <c r="J186" s="48">
        <v>35000</v>
      </c>
      <c r="K186" s="52">
        <f>+J186*2.87%</f>
        <v>1004.5</v>
      </c>
      <c r="L186" s="52">
        <v>0</v>
      </c>
      <c r="M186" s="52">
        <f>+J186*3.04%</f>
        <v>1064</v>
      </c>
      <c r="N186" s="52">
        <v>0</v>
      </c>
      <c r="O186" s="52">
        <f>+J186-K186-L186-M186-N186</f>
        <v>32931.5</v>
      </c>
      <c r="P186" s="64">
        <v>26</v>
      </c>
    </row>
    <row r="187" spans="1:16" ht="15.75" customHeight="1" x14ac:dyDescent="0.25">
      <c r="A187" s="58">
        <v>179</v>
      </c>
      <c r="B187" s="72" t="s">
        <v>1686</v>
      </c>
      <c r="C187" s="72" t="s">
        <v>1687</v>
      </c>
      <c r="D187" s="64" t="s">
        <v>29</v>
      </c>
      <c r="E187" s="56" t="s">
        <v>1688</v>
      </c>
      <c r="F187" s="72" t="s">
        <v>1689</v>
      </c>
      <c r="G187" s="73" t="s">
        <v>1662</v>
      </c>
      <c r="H187" s="74">
        <v>45627</v>
      </c>
      <c r="I187" s="74" t="s">
        <v>1690</v>
      </c>
      <c r="J187" s="44">
        <v>65000</v>
      </c>
      <c r="K187" s="52">
        <f>+J187*2.87%</f>
        <v>1865.5</v>
      </c>
      <c r="L187" s="57">
        <v>4427.55</v>
      </c>
      <c r="M187" s="52">
        <f>+J187*3.04%</f>
        <v>1976</v>
      </c>
      <c r="N187" s="52">
        <v>0</v>
      </c>
      <c r="O187" s="52">
        <f>+J187-K187-L187-M187-N187</f>
        <v>56730.95</v>
      </c>
      <c r="P187" s="64">
        <v>29</v>
      </c>
    </row>
    <row r="188" spans="1:16" ht="15.75" customHeight="1" x14ac:dyDescent="0.25">
      <c r="A188" s="58">
        <v>180</v>
      </c>
      <c r="B188" s="59" t="s">
        <v>349</v>
      </c>
      <c r="C188" s="59" t="s">
        <v>350</v>
      </c>
      <c r="D188" s="58" t="s">
        <v>29</v>
      </c>
      <c r="E188" s="60" t="s">
        <v>1873</v>
      </c>
      <c r="F188" s="59" t="s">
        <v>1542</v>
      </c>
      <c r="G188" s="58" t="s">
        <v>27</v>
      </c>
      <c r="H188" s="63">
        <v>44835</v>
      </c>
      <c r="I188" s="58" t="s">
        <v>28</v>
      </c>
      <c r="J188" s="44">
        <v>23200</v>
      </c>
      <c r="K188" s="52">
        <f>+J188*2.87%</f>
        <v>665.84</v>
      </c>
      <c r="L188" s="52">
        <v>0</v>
      </c>
      <c r="M188" s="52">
        <f>+J188*3.04%</f>
        <v>705.28</v>
      </c>
      <c r="N188" s="52">
        <v>0</v>
      </c>
      <c r="O188" s="52">
        <f>+J188-K188-L188-M188-N188</f>
        <v>21828.880000000001</v>
      </c>
      <c r="P188" s="64">
        <v>215</v>
      </c>
    </row>
    <row r="189" spans="1:16" ht="15.75" customHeight="1" x14ac:dyDescent="0.25">
      <c r="A189" s="58">
        <v>181</v>
      </c>
      <c r="B189" s="59" t="s">
        <v>351</v>
      </c>
      <c r="C189" s="59" t="s">
        <v>352</v>
      </c>
      <c r="D189" s="58" t="s">
        <v>26</v>
      </c>
      <c r="E189" s="60" t="s">
        <v>353</v>
      </c>
      <c r="F189" s="59" t="s">
        <v>1542</v>
      </c>
      <c r="G189" s="58" t="s">
        <v>27</v>
      </c>
      <c r="H189" s="63">
        <v>44470</v>
      </c>
      <c r="I189" s="58" t="s">
        <v>28</v>
      </c>
      <c r="J189" s="44">
        <v>25200</v>
      </c>
      <c r="K189" s="52">
        <f>+J189*2.87%</f>
        <v>723.24</v>
      </c>
      <c r="L189" s="52">
        <v>0</v>
      </c>
      <c r="M189" s="52">
        <f>+J189*3.04%</f>
        <v>766.08</v>
      </c>
      <c r="N189" s="52">
        <v>0</v>
      </c>
      <c r="O189" s="52">
        <f>+J189-K189-L189-M189-N189</f>
        <v>23710.679999999997</v>
      </c>
      <c r="P189" s="64">
        <v>194</v>
      </c>
    </row>
    <row r="190" spans="1:16" ht="15.75" customHeight="1" x14ac:dyDescent="0.25">
      <c r="A190" s="58">
        <v>182</v>
      </c>
      <c r="B190" s="59" t="s">
        <v>354</v>
      </c>
      <c r="C190" s="59" t="s">
        <v>355</v>
      </c>
      <c r="D190" s="58" t="s">
        <v>26</v>
      </c>
      <c r="E190" s="60" t="s">
        <v>353</v>
      </c>
      <c r="F190" s="59" t="s">
        <v>1542</v>
      </c>
      <c r="G190" s="58" t="s">
        <v>27</v>
      </c>
      <c r="H190" s="63">
        <v>44470</v>
      </c>
      <c r="I190" s="58" t="s">
        <v>28</v>
      </c>
      <c r="J190" s="44">
        <v>25200</v>
      </c>
      <c r="K190" s="52">
        <f>+J190*2.87%</f>
        <v>723.24</v>
      </c>
      <c r="L190" s="52">
        <v>0</v>
      </c>
      <c r="M190" s="52">
        <f>+J190*3.04%</f>
        <v>766.08</v>
      </c>
      <c r="N190" s="52">
        <v>0</v>
      </c>
      <c r="O190" s="52">
        <f>+J190-K190-L190-M190-N190</f>
        <v>23710.679999999997</v>
      </c>
      <c r="P190" s="64">
        <v>195</v>
      </c>
    </row>
    <row r="191" spans="1:16" ht="15.75" customHeight="1" x14ac:dyDescent="0.25">
      <c r="A191" s="58">
        <v>183</v>
      </c>
      <c r="B191" s="77" t="s">
        <v>356</v>
      </c>
      <c r="C191" s="59" t="s">
        <v>357</v>
      </c>
      <c r="D191" s="58" t="s">
        <v>26</v>
      </c>
      <c r="E191" s="60" t="s">
        <v>353</v>
      </c>
      <c r="F191" s="65" t="s">
        <v>1542</v>
      </c>
      <c r="G191" s="58" t="s">
        <v>27</v>
      </c>
      <c r="H191" s="63">
        <v>44136</v>
      </c>
      <c r="I191" s="58" t="s">
        <v>28</v>
      </c>
      <c r="J191" s="44">
        <v>21842.7</v>
      </c>
      <c r="K191" s="52">
        <f>+J191*2.87%</f>
        <v>626.88549</v>
      </c>
      <c r="L191" s="52">
        <v>0</v>
      </c>
      <c r="M191" s="52">
        <f>+J191*3.04%</f>
        <v>664.01808000000005</v>
      </c>
      <c r="N191" s="52">
        <v>2917.1</v>
      </c>
      <c r="O191" s="52">
        <f>+J191-K191-L191-M191-N191</f>
        <v>17634.69643</v>
      </c>
      <c r="P191" s="64">
        <v>338</v>
      </c>
    </row>
    <row r="192" spans="1:16" ht="17.25" customHeight="1" x14ac:dyDescent="0.25">
      <c r="A192" s="58">
        <v>184</v>
      </c>
      <c r="B192" s="59" t="s">
        <v>358</v>
      </c>
      <c r="C192" s="59" t="s">
        <v>359</v>
      </c>
      <c r="D192" s="58" t="s">
        <v>26</v>
      </c>
      <c r="E192" s="60" t="s">
        <v>353</v>
      </c>
      <c r="F192" s="59" t="s">
        <v>1542</v>
      </c>
      <c r="G192" s="58" t="s">
        <v>27</v>
      </c>
      <c r="H192" s="63">
        <v>39904</v>
      </c>
      <c r="I192" s="58" t="s">
        <v>28</v>
      </c>
      <c r="J192" s="44">
        <v>25200</v>
      </c>
      <c r="K192" s="52">
        <f>+J192*2.87%</f>
        <v>723.24</v>
      </c>
      <c r="L192" s="52">
        <v>0</v>
      </c>
      <c r="M192" s="52">
        <f>+J192*3.04%</f>
        <v>766.08</v>
      </c>
      <c r="N192" s="52">
        <v>0</v>
      </c>
      <c r="O192" s="52">
        <f>+J192-K192-L192-M192-N192</f>
        <v>23710.679999999997</v>
      </c>
      <c r="P192" s="64">
        <v>485</v>
      </c>
    </row>
    <row r="193" spans="1:16" ht="17.25" customHeight="1" x14ac:dyDescent="0.25">
      <c r="A193" s="58">
        <v>185</v>
      </c>
      <c r="B193" s="59" t="s">
        <v>255</v>
      </c>
      <c r="C193" s="59" t="s">
        <v>360</v>
      </c>
      <c r="D193" s="58" t="s">
        <v>26</v>
      </c>
      <c r="E193" s="60" t="s">
        <v>353</v>
      </c>
      <c r="F193" s="59" t="s">
        <v>1542</v>
      </c>
      <c r="G193" s="58" t="s">
        <v>27</v>
      </c>
      <c r="H193" s="63">
        <v>41197</v>
      </c>
      <c r="I193" s="58" t="s">
        <v>28</v>
      </c>
      <c r="J193" s="44">
        <v>25200</v>
      </c>
      <c r="K193" s="52">
        <f>+J193*2.87%</f>
        <v>723.24</v>
      </c>
      <c r="L193" s="52">
        <v>0</v>
      </c>
      <c r="M193" s="52">
        <f>+J193*3.04%</f>
        <v>766.08</v>
      </c>
      <c r="N193" s="52">
        <v>2066.0300000000002</v>
      </c>
      <c r="O193" s="52">
        <f>+J193-K193-L193-M193-N193</f>
        <v>21644.649999999998</v>
      </c>
      <c r="P193" s="64">
        <v>489</v>
      </c>
    </row>
    <row r="194" spans="1:16" ht="17.25" customHeight="1" x14ac:dyDescent="0.25">
      <c r="A194" s="58">
        <v>186</v>
      </c>
      <c r="B194" s="59" t="s">
        <v>361</v>
      </c>
      <c r="C194" s="59" t="s">
        <v>362</v>
      </c>
      <c r="D194" s="58" t="s">
        <v>26</v>
      </c>
      <c r="E194" s="60" t="s">
        <v>353</v>
      </c>
      <c r="F194" s="59" t="s">
        <v>1542</v>
      </c>
      <c r="G194" s="58" t="s">
        <v>27</v>
      </c>
      <c r="H194" s="63">
        <v>42644</v>
      </c>
      <c r="I194" s="58" t="s">
        <v>28</v>
      </c>
      <c r="J194" s="44">
        <v>25200</v>
      </c>
      <c r="K194" s="52">
        <f>+J194*2.87%</f>
        <v>723.24</v>
      </c>
      <c r="L194" s="52">
        <v>0</v>
      </c>
      <c r="M194" s="52">
        <f>+J194*3.04%</f>
        <v>766.08</v>
      </c>
      <c r="N194" s="52">
        <v>0</v>
      </c>
      <c r="O194" s="52">
        <f>+J194-K194-L194-M194-N194</f>
        <v>23710.679999999997</v>
      </c>
      <c r="P194" s="64">
        <v>549</v>
      </c>
    </row>
    <row r="195" spans="1:16" ht="15.75" customHeight="1" x14ac:dyDescent="0.25">
      <c r="A195" s="58">
        <v>187</v>
      </c>
      <c r="B195" s="59" t="s">
        <v>363</v>
      </c>
      <c r="C195" s="59" t="s">
        <v>364</v>
      </c>
      <c r="D195" s="58" t="s">
        <v>26</v>
      </c>
      <c r="E195" s="60" t="s">
        <v>353</v>
      </c>
      <c r="F195" s="59" t="s">
        <v>1542</v>
      </c>
      <c r="G195" s="58" t="s">
        <v>27</v>
      </c>
      <c r="H195" s="63">
        <v>43344</v>
      </c>
      <c r="I195" s="58" t="s">
        <v>28</v>
      </c>
      <c r="J195" s="44">
        <v>25200</v>
      </c>
      <c r="K195" s="52">
        <f>+J195*2.87%</f>
        <v>723.24</v>
      </c>
      <c r="L195" s="52">
        <v>0</v>
      </c>
      <c r="M195" s="52">
        <f>+J195*3.04%</f>
        <v>766.08</v>
      </c>
      <c r="N195" s="52">
        <v>0</v>
      </c>
      <c r="O195" s="52">
        <f>+J195-K195-L195-M195-N195</f>
        <v>23710.679999999997</v>
      </c>
      <c r="P195" s="64">
        <v>578</v>
      </c>
    </row>
    <row r="196" spans="1:16" ht="17.25" customHeight="1" x14ac:dyDescent="0.25">
      <c r="A196" s="58">
        <v>188</v>
      </c>
      <c r="B196" s="59" t="s">
        <v>365</v>
      </c>
      <c r="C196" s="59" t="s">
        <v>366</v>
      </c>
      <c r="D196" s="58" t="s">
        <v>26</v>
      </c>
      <c r="E196" s="60" t="s">
        <v>353</v>
      </c>
      <c r="F196" s="59" t="s">
        <v>1542</v>
      </c>
      <c r="G196" s="58" t="s">
        <v>27</v>
      </c>
      <c r="H196" s="63">
        <v>43770</v>
      </c>
      <c r="I196" s="58" t="s">
        <v>28</v>
      </c>
      <c r="J196" s="44">
        <v>25200</v>
      </c>
      <c r="K196" s="52">
        <f>+J196*2.87%</f>
        <v>723.24</v>
      </c>
      <c r="L196" s="52">
        <v>0</v>
      </c>
      <c r="M196" s="52">
        <f>+J196*3.04%</f>
        <v>766.08</v>
      </c>
      <c r="N196" s="52">
        <v>11426.34</v>
      </c>
      <c r="O196" s="52">
        <f>+J196-K196-L196-M196-N196</f>
        <v>12284.339999999997</v>
      </c>
      <c r="P196" s="64">
        <v>616</v>
      </c>
    </row>
    <row r="197" spans="1:16" ht="17.25" customHeight="1" x14ac:dyDescent="0.25">
      <c r="A197" s="58">
        <v>189</v>
      </c>
      <c r="B197" s="59" t="s">
        <v>204</v>
      </c>
      <c r="C197" s="59" t="s">
        <v>367</v>
      </c>
      <c r="D197" s="58" t="s">
        <v>26</v>
      </c>
      <c r="E197" s="60" t="s">
        <v>353</v>
      </c>
      <c r="F197" s="59" t="s">
        <v>1542</v>
      </c>
      <c r="G197" s="58" t="s">
        <v>27</v>
      </c>
      <c r="H197" s="63">
        <v>45108</v>
      </c>
      <c r="I197" s="58" t="s">
        <v>28</v>
      </c>
      <c r="J197" s="44">
        <v>25200</v>
      </c>
      <c r="K197" s="52">
        <f>+J197*2.87%</f>
        <v>723.24</v>
      </c>
      <c r="L197" s="52">
        <v>0</v>
      </c>
      <c r="M197" s="52">
        <f>+J197*3.04%</f>
        <v>766.08</v>
      </c>
      <c r="N197" s="52">
        <v>0</v>
      </c>
      <c r="O197" s="52">
        <f>+J197-K197-L197-M197-N197</f>
        <v>23710.679999999997</v>
      </c>
      <c r="P197" s="64">
        <v>287</v>
      </c>
    </row>
    <row r="198" spans="1:16" ht="17.25" customHeight="1" x14ac:dyDescent="0.25">
      <c r="A198" s="58">
        <v>190</v>
      </c>
      <c r="B198" s="59" t="s">
        <v>368</v>
      </c>
      <c r="C198" s="59" t="s">
        <v>369</v>
      </c>
      <c r="D198" s="58" t="s">
        <v>26</v>
      </c>
      <c r="E198" s="60" t="s">
        <v>353</v>
      </c>
      <c r="F198" s="59" t="s">
        <v>1542</v>
      </c>
      <c r="G198" s="58" t="s">
        <v>27</v>
      </c>
      <c r="H198" s="63">
        <v>45108</v>
      </c>
      <c r="I198" s="58" t="s">
        <v>28</v>
      </c>
      <c r="J198" s="44">
        <v>28900</v>
      </c>
      <c r="K198" s="52">
        <f>+J198*2.87%</f>
        <v>829.43</v>
      </c>
      <c r="L198" s="52">
        <v>0</v>
      </c>
      <c r="M198" s="52">
        <f>+J198*3.04%</f>
        <v>878.56</v>
      </c>
      <c r="N198" s="52">
        <v>0</v>
      </c>
      <c r="O198" s="52">
        <f>+J198-K198-L198-M198-N198</f>
        <v>27192.01</v>
      </c>
      <c r="P198" s="64">
        <v>289</v>
      </c>
    </row>
    <row r="199" spans="1:16" ht="17.25" customHeight="1" x14ac:dyDescent="0.25">
      <c r="A199" s="58">
        <v>191</v>
      </c>
      <c r="B199" s="59" t="s">
        <v>370</v>
      </c>
      <c r="C199" s="59" t="s">
        <v>371</v>
      </c>
      <c r="D199" s="58" t="s">
        <v>26</v>
      </c>
      <c r="E199" s="101" t="s">
        <v>353</v>
      </c>
      <c r="F199" s="59" t="s">
        <v>1542</v>
      </c>
      <c r="G199" s="58" t="s">
        <v>27</v>
      </c>
      <c r="H199" s="63">
        <v>45261</v>
      </c>
      <c r="I199" s="58" t="s">
        <v>28</v>
      </c>
      <c r="J199" s="44">
        <v>25200</v>
      </c>
      <c r="K199" s="52">
        <f>+J199*2.87%</f>
        <v>723.24</v>
      </c>
      <c r="L199" s="52">
        <v>0</v>
      </c>
      <c r="M199" s="52">
        <f>+J199*3.04%</f>
        <v>766.08</v>
      </c>
      <c r="N199" s="52">
        <v>0</v>
      </c>
      <c r="O199" s="52">
        <f>+J199-K199-L199-M199-N199</f>
        <v>23710.679999999997</v>
      </c>
      <c r="P199" s="64">
        <v>256</v>
      </c>
    </row>
    <row r="200" spans="1:16" ht="17.25" customHeight="1" x14ac:dyDescent="0.25">
      <c r="A200" s="58">
        <v>192</v>
      </c>
      <c r="B200" s="59" t="s">
        <v>372</v>
      </c>
      <c r="C200" s="59" t="s">
        <v>373</v>
      </c>
      <c r="D200" s="58" t="s">
        <v>26</v>
      </c>
      <c r="E200" s="60" t="s">
        <v>1543</v>
      </c>
      <c r="F200" s="59" t="s">
        <v>1542</v>
      </c>
      <c r="G200" s="62" t="s">
        <v>30</v>
      </c>
      <c r="H200" s="63">
        <v>44805</v>
      </c>
      <c r="I200" s="63">
        <v>45170</v>
      </c>
      <c r="J200" s="44">
        <v>35000</v>
      </c>
      <c r="K200" s="52">
        <f>+J200*2.87%</f>
        <v>1004.5</v>
      </c>
      <c r="L200" s="52">
        <v>0</v>
      </c>
      <c r="M200" s="53">
        <f>+J200*3.04%</f>
        <v>1064</v>
      </c>
      <c r="N200" s="52">
        <v>0</v>
      </c>
      <c r="O200" s="53">
        <f>+J200-K200-L200-M200-N200</f>
        <v>32931.5</v>
      </c>
      <c r="P200" s="64">
        <v>58</v>
      </c>
    </row>
    <row r="201" spans="1:16" ht="17.25" customHeight="1" x14ac:dyDescent="0.25">
      <c r="A201" s="58">
        <v>193</v>
      </c>
      <c r="B201" s="59" t="s">
        <v>374</v>
      </c>
      <c r="C201" s="59" t="s">
        <v>375</v>
      </c>
      <c r="D201" s="58" t="s">
        <v>26</v>
      </c>
      <c r="E201" s="60" t="s">
        <v>353</v>
      </c>
      <c r="F201" s="59" t="s">
        <v>1542</v>
      </c>
      <c r="G201" s="62" t="s">
        <v>30</v>
      </c>
      <c r="H201" s="63">
        <v>39539</v>
      </c>
      <c r="I201" s="63">
        <v>45383</v>
      </c>
      <c r="J201" s="44">
        <v>27700</v>
      </c>
      <c r="K201" s="52">
        <f>+J201*2.87%</f>
        <v>794.99</v>
      </c>
      <c r="L201" s="52">
        <v>0</v>
      </c>
      <c r="M201" s="53">
        <f>+J201*3.04%</f>
        <v>842.08</v>
      </c>
      <c r="N201" s="52">
        <v>0</v>
      </c>
      <c r="O201" s="53">
        <f>+J201-K201-L201-M201-N201</f>
        <v>26062.929999999997</v>
      </c>
      <c r="P201" s="64">
        <v>110</v>
      </c>
    </row>
    <row r="202" spans="1:16" ht="17.25" customHeight="1" x14ac:dyDescent="0.25">
      <c r="A202" s="58">
        <v>194</v>
      </c>
      <c r="B202" s="59" t="s">
        <v>376</v>
      </c>
      <c r="C202" s="59" t="s">
        <v>377</v>
      </c>
      <c r="D202" s="58" t="s">
        <v>26</v>
      </c>
      <c r="E202" s="60" t="s">
        <v>353</v>
      </c>
      <c r="F202" s="59" t="s">
        <v>1542</v>
      </c>
      <c r="G202" s="62" t="s">
        <v>30</v>
      </c>
      <c r="H202" s="63">
        <v>44256</v>
      </c>
      <c r="I202" s="63">
        <v>44986</v>
      </c>
      <c r="J202" s="44">
        <v>25200</v>
      </c>
      <c r="K202" s="52">
        <f>+J202*2.87%</f>
        <v>723.24</v>
      </c>
      <c r="L202" s="52">
        <v>0</v>
      </c>
      <c r="M202" s="53">
        <f>+J202*3.04%</f>
        <v>766.08</v>
      </c>
      <c r="N202" s="52">
        <v>0</v>
      </c>
      <c r="O202" s="53">
        <f>+J202-K202-L202-M202-N202</f>
        <v>23710.679999999997</v>
      </c>
      <c r="P202" s="64">
        <v>119</v>
      </c>
    </row>
    <row r="203" spans="1:16" ht="17.25" customHeight="1" x14ac:dyDescent="0.25">
      <c r="A203" s="58">
        <v>195</v>
      </c>
      <c r="B203" s="59" t="s">
        <v>347</v>
      </c>
      <c r="C203" s="59" t="s">
        <v>348</v>
      </c>
      <c r="D203" s="58" t="s">
        <v>26</v>
      </c>
      <c r="E203" s="60" t="s">
        <v>1545</v>
      </c>
      <c r="F203" s="65" t="s">
        <v>1544</v>
      </c>
      <c r="G203" s="62" t="s">
        <v>30</v>
      </c>
      <c r="H203" s="63">
        <v>40112</v>
      </c>
      <c r="I203" s="63">
        <v>45225</v>
      </c>
      <c r="J203" s="44">
        <v>50000</v>
      </c>
      <c r="K203" s="52">
        <f>+J203*2.87%</f>
        <v>1435</v>
      </c>
      <c r="L203" s="57">
        <v>1854</v>
      </c>
      <c r="M203" s="53">
        <f>+J203*3.04%</f>
        <v>1520</v>
      </c>
      <c r="N203" s="52">
        <v>40706.410000000003</v>
      </c>
      <c r="O203" s="53">
        <f>+J203-K203-L203-M203-N203</f>
        <v>4484.5899999999965</v>
      </c>
      <c r="P203" s="64">
        <v>59</v>
      </c>
    </row>
    <row r="204" spans="1:16" ht="17.25" customHeight="1" x14ac:dyDescent="0.25">
      <c r="A204" s="58">
        <v>196</v>
      </c>
      <c r="B204" s="59" t="s">
        <v>378</v>
      </c>
      <c r="C204" s="59" t="s">
        <v>379</v>
      </c>
      <c r="D204" s="58" t="s">
        <v>26</v>
      </c>
      <c r="E204" s="60" t="s">
        <v>380</v>
      </c>
      <c r="F204" s="65" t="s">
        <v>1544</v>
      </c>
      <c r="G204" s="58" t="s">
        <v>27</v>
      </c>
      <c r="H204" s="63">
        <v>45170</v>
      </c>
      <c r="I204" s="58" t="s">
        <v>28</v>
      </c>
      <c r="J204" s="44">
        <v>25000</v>
      </c>
      <c r="K204" s="52">
        <f>+J204*2.87%</f>
        <v>717.5</v>
      </c>
      <c r="L204" s="52">
        <v>0</v>
      </c>
      <c r="M204" s="52">
        <f>+J204*3.04%</f>
        <v>760</v>
      </c>
      <c r="N204" s="52">
        <v>0</v>
      </c>
      <c r="O204" s="52">
        <f>+J204-K204-L204-M204-N204</f>
        <v>23522.5</v>
      </c>
      <c r="P204" s="64">
        <v>299</v>
      </c>
    </row>
    <row r="205" spans="1:16" x14ac:dyDescent="0.25">
      <c r="A205" s="58">
        <v>197</v>
      </c>
      <c r="B205" s="59" t="s">
        <v>381</v>
      </c>
      <c r="C205" s="59" t="s">
        <v>382</v>
      </c>
      <c r="D205" s="58" t="s">
        <v>26</v>
      </c>
      <c r="E205" s="60" t="s">
        <v>383</v>
      </c>
      <c r="F205" s="65" t="s">
        <v>1544</v>
      </c>
      <c r="G205" s="58" t="s">
        <v>27</v>
      </c>
      <c r="H205" s="63">
        <v>39729</v>
      </c>
      <c r="I205" s="58" t="s">
        <v>28</v>
      </c>
      <c r="J205" s="44">
        <v>19400</v>
      </c>
      <c r="K205" s="52">
        <f>+J205*2.87%</f>
        <v>556.78</v>
      </c>
      <c r="L205" s="52">
        <v>0</v>
      </c>
      <c r="M205" s="52">
        <f>+J205*3.04%</f>
        <v>589.76</v>
      </c>
      <c r="N205" s="52">
        <v>11632.58</v>
      </c>
      <c r="O205" s="52">
        <f>+J205-K205-L205-M205-N205</f>
        <v>6620.8800000000028</v>
      </c>
      <c r="P205" s="64">
        <v>200</v>
      </c>
    </row>
    <row r="206" spans="1:16" ht="17.25" customHeight="1" x14ac:dyDescent="0.25">
      <c r="A206" s="58">
        <v>198</v>
      </c>
      <c r="B206" s="59" t="s">
        <v>384</v>
      </c>
      <c r="C206" s="59" t="s">
        <v>385</v>
      </c>
      <c r="D206" s="58" t="s">
        <v>26</v>
      </c>
      <c r="E206" s="60" t="s">
        <v>1874</v>
      </c>
      <c r="F206" s="65" t="s">
        <v>1544</v>
      </c>
      <c r="G206" s="58" t="s">
        <v>27</v>
      </c>
      <c r="H206" s="63" t="s">
        <v>386</v>
      </c>
      <c r="I206" s="58" t="s">
        <v>28</v>
      </c>
      <c r="J206" s="44">
        <v>19000</v>
      </c>
      <c r="K206" s="52">
        <f>+J206*2.87%</f>
        <v>545.29999999999995</v>
      </c>
      <c r="L206" s="52">
        <v>0</v>
      </c>
      <c r="M206" s="52">
        <f>+J206*3.04%</f>
        <v>577.6</v>
      </c>
      <c r="N206" s="52">
        <v>0</v>
      </c>
      <c r="O206" s="52">
        <f>+J206-K206-L206-M206-N206</f>
        <v>17877.100000000002</v>
      </c>
      <c r="P206" s="64">
        <v>516</v>
      </c>
    </row>
    <row r="207" spans="1:16" x14ac:dyDescent="0.25">
      <c r="A207" s="58">
        <v>199</v>
      </c>
      <c r="B207" s="75" t="s">
        <v>1754</v>
      </c>
      <c r="C207" s="59" t="s">
        <v>387</v>
      </c>
      <c r="D207" s="58" t="s">
        <v>29</v>
      </c>
      <c r="E207" s="93" t="s">
        <v>1529</v>
      </c>
      <c r="F207" s="65" t="s">
        <v>1528</v>
      </c>
      <c r="G207" s="62" t="s">
        <v>30</v>
      </c>
      <c r="H207" s="63">
        <v>45261</v>
      </c>
      <c r="I207" s="63">
        <v>45444</v>
      </c>
      <c r="J207" s="44">
        <v>50000</v>
      </c>
      <c r="K207" s="52">
        <f>+J207*2.87%</f>
        <v>1435</v>
      </c>
      <c r="L207" s="57">
        <v>1596.68</v>
      </c>
      <c r="M207" s="53">
        <f>+J207*3.04%</f>
        <v>1520</v>
      </c>
      <c r="N207" s="52">
        <v>1919.78</v>
      </c>
      <c r="O207" s="53">
        <f>+J207-K207-L207-M207-N207</f>
        <v>43528.54</v>
      </c>
      <c r="P207" s="64">
        <v>31</v>
      </c>
    </row>
    <row r="208" spans="1:16" ht="17.25" customHeight="1" x14ac:dyDescent="0.25">
      <c r="A208" s="58">
        <v>200</v>
      </c>
      <c r="B208" s="59" t="s">
        <v>388</v>
      </c>
      <c r="C208" s="59" t="s">
        <v>389</v>
      </c>
      <c r="D208" s="58" t="s">
        <v>29</v>
      </c>
      <c r="E208" s="60" t="s">
        <v>183</v>
      </c>
      <c r="F208" s="65" t="s">
        <v>1528</v>
      </c>
      <c r="G208" s="62" t="s">
        <v>30</v>
      </c>
      <c r="H208" s="63">
        <v>44319</v>
      </c>
      <c r="I208" s="63">
        <v>45049</v>
      </c>
      <c r="J208" s="44">
        <v>19000</v>
      </c>
      <c r="K208" s="52">
        <f>+J208*2.87%</f>
        <v>545.29999999999995</v>
      </c>
      <c r="L208" s="52">
        <v>0</v>
      </c>
      <c r="M208" s="53">
        <f>+J208*3.04%</f>
        <v>577.6</v>
      </c>
      <c r="N208" s="52">
        <v>0</v>
      </c>
      <c r="O208" s="53">
        <f>+J208-K208-L208-M208-N208</f>
        <v>17877.100000000002</v>
      </c>
      <c r="P208" s="64">
        <v>118</v>
      </c>
    </row>
    <row r="209" spans="1:16" ht="17.25" customHeight="1" x14ac:dyDescent="0.25">
      <c r="A209" s="58">
        <v>201</v>
      </c>
      <c r="B209" s="59" t="s">
        <v>390</v>
      </c>
      <c r="C209" s="59" t="s">
        <v>391</v>
      </c>
      <c r="D209" s="58" t="s">
        <v>29</v>
      </c>
      <c r="E209" s="60" t="s">
        <v>183</v>
      </c>
      <c r="F209" s="65" t="s">
        <v>1528</v>
      </c>
      <c r="G209" s="58" t="s">
        <v>27</v>
      </c>
      <c r="H209" s="63">
        <v>44713</v>
      </c>
      <c r="I209" s="58" t="s">
        <v>28</v>
      </c>
      <c r="J209" s="44">
        <v>19000</v>
      </c>
      <c r="K209" s="52">
        <f>+J209*2.87%</f>
        <v>545.29999999999995</v>
      </c>
      <c r="L209" s="52">
        <v>0</v>
      </c>
      <c r="M209" s="52">
        <f>+J209*3.04%</f>
        <v>577.6</v>
      </c>
      <c r="N209" s="52">
        <v>0</v>
      </c>
      <c r="O209" s="52">
        <f>+J209-K209-L209-M209-N209</f>
        <v>17877.100000000002</v>
      </c>
      <c r="P209" s="64">
        <v>173</v>
      </c>
    </row>
    <row r="210" spans="1:16" ht="17.25" customHeight="1" x14ac:dyDescent="0.25">
      <c r="A210" s="58">
        <v>202</v>
      </c>
      <c r="B210" s="67" t="s">
        <v>1645</v>
      </c>
      <c r="C210" s="57" t="s">
        <v>1646</v>
      </c>
      <c r="D210" s="64" t="s">
        <v>29</v>
      </c>
      <c r="E210" s="68" t="s">
        <v>1647</v>
      </c>
      <c r="F210" s="67" t="s">
        <v>1528</v>
      </c>
      <c r="G210" s="62" t="s">
        <v>1632</v>
      </c>
      <c r="H210" s="69">
        <v>45536</v>
      </c>
      <c r="I210" s="62" t="s">
        <v>28</v>
      </c>
      <c r="J210" s="44">
        <v>19000</v>
      </c>
      <c r="K210" s="52">
        <f>+J210*2.87%</f>
        <v>545.29999999999995</v>
      </c>
      <c r="L210" s="52">
        <v>0</v>
      </c>
      <c r="M210" s="52">
        <f>+J210*3.04%</f>
        <v>577.6</v>
      </c>
      <c r="N210" s="52">
        <v>0</v>
      </c>
      <c r="O210" s="52">
        <f>+J210-K210-L210-M210-N210</f>
        <v>17877.100000000002</v>
      </c>
      <c r="P210" s="64">
        <v>216</v>
      </c>
    </row>
    <row r="211" spans="1:16" ht="17.25" customHeight="1" x14ac:dyDescent="0.25">
      <c r="A211" s="58">
        <v>203</v>
      </c>
      <c r="B211" s="67" t="s">
        <v>1665</v>
      </c>
      <c r="C211" s="57" t="s">
        <v>1666</v>
      </c>
      <c r="D211" s="64" t="s">
        <v>29</v>
      </c>
      <c r="E211" s="68" t="s">
        <v>1667</v>
      </c>
      <c r="F211" s="68" t="s">
        <v>1637</v>
      </c>
      <c r="G211" s="64" t="s">
        <v>1662</v>
      </c>
      <c r="H211" s="69">
        <v>45536</v>
      </c>
      <c r="I211" s="69">
        <v>45352</v>
      </c>
      <c r="J211" s="47">
        <v>50000</v>
      </c>
      <c r="K211" s="52">
        <f>+J211*2.87%</f>
        <v>1435</v>
      </c>
      <c r="L211" s="57">
        <v>1854</v>
      </c>
      <c r="M211" s="52">
        <f>+J211*3.04%</f>
        <v>1520</v>
      </c>
      <c r="N211" s="52">
        <v>0</v>
      </c>
      <c r="O211" s="52">
        <f>+J211-K211-L211-M211-N211</f>
        <v>45191</v>
      </c>
      <c r="P211" s="64">
        <v>154</v>
      </c>
    </row>
    <row r="212" spans="1:16" ht="17.25" customHeight="1" x14ac:dyDescent="0.25">
      <c r="A212" s="58">
        <v>204</v>
      </c>
      <c r="B212" s="59" t="s">
        <v>393</v>
      </c>
      <c r="C212" s="59" t="s">
        <v>394</v>
      </c>
      <c r="D212" s="58" t="s">
        <v>29</v>
      </c>
      <c r="E212" s="60" t="s">
        <v>416</v>
      </c>
      <c r="F212" s="65" t="s">
        <v>1528</v>
      </c>
      <c r="G212" s="58" t="s">
        <v>27</v>
      </c>
      <c r="H212" s="63">
        <v>42278</v>
      </c>
      <c r="I212" s="58" t="s">
        <v>28</v>
      </c>
      <c r="J212" s="44">
        <v>23037</v>
      </c>
      <c r="K212" s="52">
        <f>+J212*2.87%</f>
        <v>661.16189999999995</v>
      </c>
      <c r="L212" s="52">
        <v>0</v>
      </c>
      <c r="M212" s="52">
        <f>+J212*3.04%</f>
        <v>700.32479999999998</v>
      </c>
      <c r="N212" s="52">
        <v>1919.53</v>
      </c>
      <c r="O212" s="52">
        <f>+J212-K212-L212-M212-N212</f>
        <v>19755.983300000004</v>
      </c>
      <c r="P212" s="64">
        <v>527</v>
      </c>
    </row>
    <row r="213" spans="1:16" ht="17.25" customHeight="1" x14ac:dyDescent="0.25">
      <c r="A213" s="58">
        <v>205</v>
      </c>
      <c r="B213" s="59" t="s">
        <v>395</v>
      </c>
      <c r="C213" s="59" t="s">
        <v>396</v>
      </c>
      <c r="D213" s="58" t="s">
        <v>29</v>
      </c>
      <c r="E213" s="60" t="s">
        <v>416</v>
      </c>
      <c r="F213" s="65" t="s">
        <v>1528</v>
      </c>
      <c r="G213" s="58" t="s">
        <v>27</v>
      </c>
      <c r="H213" s="63">
        <v>42493</v>
      </c>
      <c r="I213" s="58" t="s">
        <v>28</v>
      </c>
      <c r="J213" s="44">
        <v>23037</v>
      </c>
      <c r="K213" s="52">
        <f>+J213*2.87%</f>
        <v>661.16189999999995</v>
      </c>
      <c r="L213" s="52">
        <v>0</v>
      </c>
      <c r="M213" s="52">
        <f>+J213*3.04%</f>
        <v>700.32479999999998</v>
      </c>
      <c r="N213" s="52">
        <v>0</v>
      </c>
      <c r="O213" s="52">
        <f>+J213-K213-L213-M213-N213</f>
        <v>21675.513300000002</v>
      </c>
      <c r="P213" s="64">
        <v>534</v>
      </c>
    </row>
    <row r="214" spans="1:16" ht="17.25" customHeight="1" x14ac:dyDescent="0.25">
      <c r="A214" s="58">
        <v>206</v>
      </c>
      <c r="B214" s="59" t="s">
        <v>397</v>
      </c>
      <c r="C214" s="59" t="s">
        <v>398</v>
      </c>
      <c r="D214" s="58" t="s">
        <v>26</v>
      </c>
      <c r="E214" s="60" t="s">
        <v>416</v>
      </c>
      <c r="F214" s="65" t="s">
        <v>1528</v>
      </c>
      <c r="G214" s="58" t="s">
        <v>27</v>
      </c>
      <c r="H214" s="63">
        <v>42432</v>
      </c>
      <c r="I214" s="58" t="s">
        <v>28</v>
      </c>
      <c r="J214" s="44">
        <v>19000</v>
      </c>
      <c r="K214" s="52">
        <f>+J214*2.87%</f>
        <v>545.29999999999995</v>
      </c>
      <c r="L214" s="52">
        <v>0</v>
      </c>
      <c r="M214" s="52">
        <f>+J214*3.04%</f>
        <v>577.6</v>
      </c>
      <c r="N214" s="52">
        <v>0</v>
      </c>
      <c r="O214" s="52">
        <f>+J214-K214-L214-M214-N214</f>
        <v>17877.100000000002</v>
      </c>
      <c r="P214" s="64">
        <v>535</v>
      </c>
    </row>
    <row r="215" spans="1:16" ht="17.25" customHeight="1" x14ac:dyDescent="0.25">
      <c r="A215" s="58">
        <v>207</v>
      </c>
      <c r="B215" s="59" t="s">
        <v>399</v>
      </c>
      <c r="C215" s="59" t="s">
        <v>400</v>
      </c>
      <c r="D215" s="58" t="s">
        <v>29</v>
      </c>
      <c r="E215" s="60" t="s">
        <v>416</v>
      </c>
      <c r="F215" s="65" t="s">
        <v>1528</v>
      </c>
      <c r="G215" s="58" t="s">
        <v>27</v>
      </c>
      <c r="H215" s="63">
        <v>43010</v>
      </c>
      <c r="I215" s="58" t="s">
        <v>28</v>
      </c>
      <c r="J215" s="44">
        <v>19000</v>
      </c>
      <c r="K215" s="52">
        <f>+J215*2.87%</f>
        <v>545.29999999999995</v>
      </c>
      <c r="L215" s="52">
        <v>0</v>
      </c>
      <c r="M215" s="52">
        <f>+J215*3.04%</f>
        <v>577.6</v>
      </c>
      <c r="N215" s="52">
        <v>1919.78</v>
      </c>
      <c r="O215" s="52">
        <f>+J215-K215-L215-M215-N215</f>
        <v>15957.320000000002</v>
      </c>
      <c r="P215" s="64">
        <v>551</v>
      </c>
    </row>
    <row r="216" spans="1:16" ht="17.25" customHeight="1" x14ac:dyDescent="0.25">
      <c r="A216" s="58">
        <v>208</v>
      </c>
      <c r="B216" s="59" t="s">
        <v>401</v>
      </c>
      <c r="C216" s="59" t="s">
        <v>402</v>
      </c>
      <c r="D216" s="58" t="s">
        <v>29</v>
      </c>
      <c r="E216" s="60" t="s">
        <v>416</v>
      </c>
      <c r="F216" s="65" t="s">
        <v>1528</v>
      </c>
      <c r="G216" s="58" t="s">
        <v>27</v>
      </c>
      <c r="H216" s="63">
        <v>43283</v>
      </c>
      <c r="I216" s="58" t="s">
        <v>28</v>
      </c>
      <c r="J216" s="44">
        <v>19000</v>
      </c>
      <c r="K216" s="52">
        <f>+J216*2.87%</f>
        <v>545.29999999999995</v>
      </c>
      <c r="L216" s="52">
        <v>0</v>
      </c>
      <c r="M216" s="52">
        <f>+J216*3.04%</f>
        <v>577.6</v>
      </c>
      <c r="N216" s="52">
        <v>0</v>
      </c>
      <c r="O216" s="52">
        <f>+J216-K216-L216-M216-N216</f>
        <v>17877.100000000002</v>
      </c>
      <c r="P216" s="64">
        <v>564</v>
      </c>
    </row>
    <row r="217" spans="1:16" ht="15.75" customHeight="1" x14ac:dyDescent="0.25">
      <c r="A217" s="58">
        <v>209</v>
      </c>
      <c r="B217" s="59" t="s">
        <v>1844</v>
      </c>
      <c r="C217" s="59" t="s">
        <v>1845</v>
      </c>
      <c r="D217" s="58" t="s">
        <v>26</v>
      </c>
      <c r="E217" s="60" t="s">
        <v>1596</v>
      </c>
      <c r="F217" s="65" t="s">
        <v>1846</v>
      </c>
      <c r="G217" s="73" t="s">
        <v>27</v>
      </c>
      <c r="H217" s="86">
        <v>45962</v>
      </c>
      <c r="I217" s="73" t="s">
        <v>28</v>
      </c>
      <c r="J217" s="44">
        <v>19000</v>
      </c>
      <c r="K217" s="52">
        <f>+J217*2.87%</f>
        <v>545.29999999999995</v>
      </c>
      <c r="L217" s="52">
        <v>0</v>
      </c>
      <c r="M217" s="52"/>
      <c r="N217" s="52"/>
      <c r="O217" s="52">
        <f>+J217-K217-L217-M217-N217</f>
        <v>18454.7</v>
      </c>
      <c r="P217" s="64">
        <v>311</v>
      </c>
    </row>
    <row r="218" spans="1:16" ht="17.25" customHeight="1" x14ac:dyDescent="0.25">
      <c r="A218" s="58">
        <v>210</v>
      </c>
      <c r="B218" s="59" t="s">
        <v>1717</v>
      </c>
      <c r="C218" s="59" t="s">
        <v>403</v>
      </c>
      <c r="D218" s="58" t="s">
        <v>26</v>
      </c>
      <c r="E218" s="60" t="s">
        <v>178</v>
      </c>
      <c r="F218" s="65" t="s">
        <v>1528</v>
      </c>
      <c r="G218" s="58" t="s">
        <v>27</v>
      </c>
      <c r="H218" s="63">
        <v>44805</v>
      </c>
      <c r="I218" s="58" t="s">
        <v>28</v>
      </c>
      <c r="J218" s="44">
        <v>19000</v>
      </c>
      <c r="K218" s="52">
        <f>+J218*2.87%</f>
        <v>545.29999999999995</v>
      </c>
      <c r="L218" s="52">
        <v>0</v>
      </c>
      <c r="M218" s="52">
        <f>+J218*3.04%</f>
        <v>577.6</v>
      </c>
      <c r="N218" s="52">
        <v>0</v>
      </c>
      <c r="O218" s="52">
        <f>+J218-K218-L218-M218-N218</f>
        <v>17877.100000000002</v>
      </c>
      <c r="P218" s="64">
        <v>612</v>
      </c>
    </row>
    <row r="219" spans="1:16" ht="17.25" customHeight="1" x14ac:dyDescent="0.25">
      <c r="A219" s="58">
        <v>211</v>
      </c>
      <c r="B219" s="59" t="s">
        <v>404</v>
      </c>
      <c r="C219" s="59" t="s">
        <v>405</v>
      </c>
      <c r="D219" s="58" t="s">
        <v>29</v>
      </c>
      <c r="E219" s="60" t="s">
        <v>392</v>
      </c>
      <c r="F219" s="65" t="s">
        <v>1528</v>
      </c>
      <c r="G219" s="58" t="s">
        <v>27</v>
      </c>
      <c r="H219" s="63">
        <v>45139</v>
      </c>
      <c r="I219" s="58" t="s">
        <v>28</v>
      </c>
      <c r="J219" s="44">
        <v>18700</v>
      </c>
      <c r="K219" s="52">
        <f>+J219*2.87%</f>
        <v>536.68999999999994</v>
      </c>
      <c r="L219" s="52">
        <v>0</v>
      </c>
      <c r="M219" s="52">
        <f>+J219*3.04%</f>
        <v>568.48</v>
      </c>
      <c r="N219" s="52">
        <v>0</v>
      </c>
      <c r="O219" s="52">
        <f>+J219-K219-L219-M219-N219</f>
        <v>17594.830000000002</v>
      </c>
      <c r="P219" s="64">
        <v>296</v>
      </c>
    </row>
    <row r="220" spans="1:16" ht="20.25" customHeight="1" x14ac:dyDescent="0.25">
      <c r="A220" s="58">
        <v>212</v>
      </c>
      <c r="B220" s="59" t="s">
        <v>406</v>
      </c>
      <c r="C220" s="59" t="s">
        <v>407</v>
      </c>
      <c r="D220" s="58" t="s">
        <v>29</v>
      </c>
      <c r="E220" s="60" t="s">
        <v>1597</v>
      </c>
      <c r="F220" s="65" t="s">
        <v>1528</v>
      </c>
      <c r="G220" s="58" t="s">
        <v>27</v>
      </c>
      <c r="H220" s="63">
        <v>45231</v>
      </c>
      <c r="I220" s="58" t="s">
        <v>28</v>
      </c>
      <c r="J220" s="44">
        <v>19000</v>
      </c>
      <c r="K220" s="52">
        <f>+J220*2.87%</f>
        <v>545.29999999999995</v>
      </c>
      <c r="L220" s="52">
        <v>0</v>
      </c>
      <c r="M220" s="52">
        <f>+J220*3.04%</f>
        <v>577.6</v>
      </c>
      <c r="N220" s="52">
        <v>0</v>
      </c>
      <c r="O220" s="52">
        <f>+J220-K220-L220-M220-N220</f>
        <v>17877.100000000002</v>
      </c>
      <c r="P220" s="64">
        <v>247</v>
      </c>
    </row>
    <row r="221" spans="1:16" ht="17.25" customHeight="1" x14ac:dyDescent="0.25">
      <c r="A221" s="58">
        <v>213</v>
      </c>
      <c r="B221" s="59" t="s">
        <v>408</v>
      </c>
      <c r="C221" s="59" t="s">
        <v>409</v>
      </c>
      <c r="D221" s="58" t="s">
        <v>29</v>
      </c>
      <c r="E221" s="101" t="s">
        <v>1598</v>
      </c>
      <c r="F221" s="65" t="s">
        <v>1528</v>
      </c>
      <c r="G221" s="58" t="s">
        <v>27</v>
      </c>
      <c r="H221" s="63">
        <v>45261</v>
      </c>
      <c r="I221" s="58" t="s">
        <v>28</v>
      </c>
      <c r="J221" s="44">
        <v>19000</v>
      </c>
      <c r="K221" s="52">
        <f>+J221*2.87%</f>
        <v>545.29999999999995</v>
      </c>
      <c r="L221" s="52">
        <v>0</v>
      </c>
      <c r="M221" s="52">
        <f>+J221*3.04%</f>
        <v>577.6</v>
      </c>
      <c r="N221" s="52">
        <v>0</v>
      </c>
      <c r="O221" s="52">
        <f>+J221-K221-L221-M221-N221</f>
        <v>17877.100000000002</v>
      </c>
      <c r="P221" s="64">
        <v>255</v>
      </c>
    </row>
    <row r="222" spans="1:16" ht="17.25" customHeight="1" x14ac:dyDescent="0.25">
      <c r="A222" s="58">
        <v>214</v>
      </c>
      <c r="B222" s="59" t="s">
        <v>410</v>
      </c>
      <c r="C222" s="59" t="s">
        <v>411</v>
      </c>
      <c r="D222" s="58" t="s">
        <v>29</v>
      </c>
      <c r="E222" s="101" t="s">
        <v>392</v>
      </c>
      <c r="F222" s="65" t="s">
        <v>1528</v>
      </c>
      <c r="G222" s="58" t="s">
        <v>27</v>
      </c>
      <c r="H222" s="63">
        <v>45383</v>
      </c>
      <c r="I222" s="58" t="s">
        <v>28</v>
      </c>
      <c r="J222" s="44">
        <v>19000</v>
      </c>
      <c r="K222" s="52">
        <f>+J222*2.87%</f>
        <v>545.29999999999995</v>
      </c>
      <c r="L222" s="52">
        <v>0</v>
      </c>
      <c r="M222" s="52">
        <f>+J222*3.04%</f>
        <v>577.6</v>
      </c>
      <c r="N222" s="52">
        <v>0</v>
      </c>
      <c r="O222" s="52">
        <f>+J222-K222-L222-M222-N222</f>
        <v>17877.100000000002</v>
      </c>
      <c r="P222" s="64">
        <v>260</v>
      </c>
    </row>
    <row r="223" spans="1:16" x14ac:dyDescent="0.25">
      <c r="A223" s="58">
        <v>215</v>
      </c>
      <c r="B223" s="118" t="s">
        <v>1767</v>
      </c>
      <c r="C223" s="118" t="s">
        <v>1768</v>
      </c>
      <c r="D223" s="103" t="s">
        <v>29</v>
      </c>
      <c r="E223" s="118" t="s">
        <v>1769</v>
      </c>
      <c r="F223" s="65" t="s">
        <v>1528</v>
      </c>
      <c r="G223" s="114" t="s">
        <v>27</v>
      </c>
      <c r="H223" s="116">
        <v>45870</v>
      </c>
      <c r="I223" s="114" t="s">
        <v>28</v>
      </c>
      <c r="J223" s="117">
        <v>19000</v>
      </c>
      <c r="K223" s="52">
        <f>+J223*2.87%</f>
        <v>545.29999999999995</v>
      </c>
      <c r="L223" s="56"/>
      <c r="M223" s="52">
        <f>+J223*3.04%</f>
        <v>577.6</v>
      </c>
      <c r="N223" s="52"/>
      <c r="O223" s="52">
        <f>+J223-K223-L223-M223-N223</f>
        <v>17877.100000000002</v>
      </c>
      <c r="P223" s="64">
        <v>273</v>
      </c>
    </row>
    <row r="224" spans="1:16" ht="17.25" customHeight="1" x14ac:dyDescent="0.25">
      <c r="A224" s="58">
        <v>216</v>
      </c>
      <c r="B224" s="59" t="s">
        <v>412</v>
      </c>
      <c r="C224" s="59" t="s">
        <v>413</v>
      </c>
      <c r="D224" s="58" t="s">
        <v>29</v>
      </c>
      <c r="E224" s="60" t="s">
        <v>1875</v>
      </c>
      <c r="F224" s="65" t="s">
        <v>1587</v>
      </c>
      <c r="G224" s="58" t="s">
        <v>27</v>
      </c>
      <c r="H224" s="63">
        <v>39539</v>
      </c>
      <c r="I224" s="58" t="s">
        <v>28</v>
      </c>
      <c r="J224" s="44">
        <v>25000</v>
      </c>
      <c r="K224" s="52">
        <f>+J224*2.87%</f>
        <v>717.5</v>
      </c>
      <c r="L224" s="52">
        <v>0</v>
      </c>
      <c r="M224" s="52">
        <f>+J224*3.04%</f>
        <v>760</v>
      </c>
      <c r="N224" s="52">
        <v>1919.78</v>
      </c>
      <c r="O224" s="52">
        <f>+J224-K224-L224-M224-N224</f>
        <v>21602.720000000001</v>
      </c>
      <c r="P224" s="64">
        <v>462</v>
      </c>
    </row>
    <row r="225" spans="1:16" ht="17.25" customHeight="1" x14ac:dyDescent="0.25">
      <c r="A225" s="58">
        <v>217</v>
      </c>
      <c r="B225" s="59" t="s">
        <v>414</v>
      </c>
      <c r="C225" s="59" t="s">
        <v>415</v>
      </c>
      <c r="D225" s="58" t="s">
        <v>29</v>
      </c>
      <c r="E225" s="60" t="s">
        <v>416</v>
      </c>
      <c r="F225" s="65" t="s">
        <v>1587</v>
      </c>
      <c r="G225" s="58" t="s">
        <v>27</v>
      </c>
      <c r="H225" s="63">
        <v>45170</v>
      </c>
      <c r="I225" s="58" t="s">
        <v>28</v>
      </c>
      <c r="J225" s="44">
        <v>19000</v>
      </c>
      <c r="K225" s="52">
        <f>+J225*2.87%</f>
        <v>545.29999999999995</v>
      </c>
      <c r="L225" s="52">
        <v>0</v>
      </c>
      <c r="M225" s="52">
        <f>+J225*3.04%</f>
        <v>577.6</v>
      </c>
      <c r="N225" s="52">
        <v>0</v>
      </c>
      <c r="O225" s="52">
        <f>+J225-K225-L225-M225-N225</f>
        <v>17877.100000000002</v>
      </c>
      <c r="P225" s="64">
        <v>300</v>
      </c>
    </row>
    <row r="226" spans="1:16" ht="17.25" customHeight="1" x14ac:dyDescent="0.25">
      <c r="A226" s="58">
        <v>218</v>
      </c>
      <c r="B226" s="59" t="s">
        <v>417</v>
      </c>
      <c r="C226" s="59" t="s">
        <v>418</v>
      </c>
      <c r="D226" s="58" t="s">
        <v>29</v>
      </c>
      <c r="E226" s="60" t="s">
        <v>419</v>
      </c>
      <c r="F226" s="65" t="s">
        <v>1587</v>
      </c>
      <c r="G226" s="58" t="s">
        <v>27</v>
      </c>
      <c r="H226" s="63">
        <v>41904</v>
      </c>
      <c r="I226" s="58" t="s">
        <v>28</v>
      </c>
      <c r="J226" s="44">
        <v>30000</v>
      </c>
      <c r="K226" s="52">
        <f>+J226*2.87%</f>
        <v>861</v>
      </c>
      <c r="L226" s="52">
        <v>0</v>
      </c>
      <c r="M226" s="52">
        <f>+J226*3.04%</f>
        <v>912</v>
      </c>
      <c r="N226" s="52">
        <v>2019.78</v>
      </c>
      <c r="O226" s="52">
        <f>+J226-K226-L226-M226-N226</f>
        <v>26207.22</v>
      </c>
      <c r="P226" s="64">
        <v>515</v>
      </c>
    </row>
    <row r="227" spans="1:16" ht="17.25" customHeight="1" x14ac:dyDescent="0.25">
      <c r="A227" s="58">
        <v>219</v>
      </c>
      <c r="B227" s="59" t="s">
        <v>420</v>
      </c>
      <c r="C227" s="59" t="s">
        <v>421</v>
      </c>
      <c r="D227" s="58" t="s">
        <v>26</v>
      </c>
      <c r="E227" s="60" t="s">
        <v>416</v>
      </c>
      <c r="F227" s="65" t="s">
        <v>1587</v>
      </c>
      <c r="G227" s="58" t="s">
        <v>27</v>
      </c>
      <c r="H227" s="63">
        <v>41463</v>
      </c>
      <c r="I227" s="58" t="s">
        <v>28</v>
      </c>
      <c r="J227" s="44">
        <v>23200</v>
      </c>
      <c r="K227" s="52">
        <f>+J227*2.87%</f>
        <v>665.84</v>
      </c>
      <c r="L227" s="52">
        <v>0</v>
      </c>
      <c r="M227" s="52">
        <f>+J227*3.04%</f>
        <v>705.28</v>
      </c>
      <c r="N227" s="52">
        <v>17202.830000000002</v>
      </c>
      <c r="O227" s="52">
        <f>+J227-K227-L227-M227-N227</f>
        <v>4626.0499999999993</v>
      </c>
      <c r="P227" s="64">
        <v>498</v>
      </c>
    </row>
    <row r="228" spans="1:16" ht="15.75" customHeight="1" x14ac:dyDescent="0.25">
      <c r="A228" s="58">
        <v>220</v>
      </c>
      <c r="B228" s="59" t="s">
        <v>422</v>
      </c>
      <c r="C228" s="59" t="s">
        <v>423</v>
      </c>
      <c r="D228" s="58" t="s">
        <v>29</v>
      </c>
      <c r="E228" s="60" t="s">
        <v>416</v>
      </c>
      <c r="F228" s="65" t="s">
        <v>1587</v>
      </c>
      <c r="G228" s="58" t="s">
        <v>27</v>
      </c>
      <c r="H228" s="63">
        <v>44593</v>
      </c>
      <c r="I228" s="58" t="s">
        <v>28</v>
      </c>
      <c r="J228" s="44">
        <v>19000</v>
      </c>
      <c r="K228" s="52">
        <f>+J228*2.87%</f>
        <v>545.29999999999995</v>
      </c>
      <c r="L228" s="52">
        <v>0</v>
      </c>
      <c r="M228" s="52">
        <f>+J228*3.04%</f>
        <v>577.6</v>
      </c>
      <c r="N228" s="52">
        <v>0</v>
      </c>
      <c r="O228" s="52">
        <f>+J228-K228-L228-M228-N228</f>
        <v>17877.100000000002</v>
      </c>
      <c r="P228" s="64">
        <v>204</v>
      </c>
    </row>
    <row r="229" spans="1:16" ht="17.25" customHeight="1" x14ac:dyDescent="0.25">
      <c r="A229" s="58">
        <v>221</v>
      </c>
      <c r="B229" s="59" t="s">
        <v>424</v>
      </c>
      <c r="C229" s="59" t="s">
        <v>425</v>
      </c>
      <c r="D229" s="58" t="s">
        <v>29</v>
      </c>
      <c r="E229" s="60" t="s">
        <v>416</v>
      </c>
      <c r="F229" s="65" t="s">
        <v>1587</v>
      </c>
      <c r="G229" s="58" t="s">
        <v>27</v>
      </c>
      <c r="H229" s="63">
        <v>42644</v>
      </c>
      <c r="I229" s="58" t="s">
        <v>28</v>
      </c>
      <c r="J229" s="44">
        <v>19000</v>
      </c>
      <c r="K229" s="52">
        <f>+J229*2.87%</f>
        <v>545.29999999999995</v>
      </c>
      <c r="L229" s="52">
        <v>0</v>
      </c>
      <c r="M229" s="52">
        <f>+J229*3.04%</f>
        <v>577.6</v>
      </c>
      <c r="N229" s="52">
        <v>1148</v>
      </c>
      <c r="O229" s="52">
        <f>+J229-K229-L229-M229-N229</f>
        <v>16729.100000000002</v>
      </c>
      <c r="P229" s="64">
        <v>537</v>
      </c>
    </row>
    <row r="230" spans="1:16" ht="17.25" customHeight="1" x14ac:dyDescent="0.25">
      <c r="A230" s="58">
        <v>222</v>
      </c>
      <c r="B230" s="59" t="s">
        <v>426</v>
      </c>
      <c r="C230" s="59" t="s">
        <v>427</v>
      </c>
      <c r="D230" s="58" t="s">
        <v>29</v>
      </c>
      <c r="E230" s="60" t="s">
        <v>416</v>
      </c>
      <c r="F230" s="65" t="s">
        <v>1587</v>
      </c>
      <c r="G230" s="58" t="s">
        <v>27</v>
      </c>
      <c r="H230" s="63">
        <v>43283</v>
      </c>
      <c r="I230" s="58" t="s">
        <v>28</v>
      </c>
      <c r="J230" s="44">
        <v>28000</v>
      </c>
      <c r="K230" s="52">
        <f>+J230*2.87%</f>
        <v>803.6</v>
      </c>
      <c r="L230" s="52">
        <v>0</v>
      </c>
      <c r="M230" s="52">
        <f>+J230*3.04%</f>
        <v>851.2</v>
      </c>
      <c r="N230" s="52">
        <v>1919.78</v>
      </c>
      <c r="O230" s="52">
        <f>+J230-K230-L230-M230-N230</f>
        <v>24425.420000000002</v>
      </c>
      <c r="P230" s="64">
        <v>572</v>
      </c>
    </row>
    <row r="231" spans="1:16" ht="17.25" customHeight="1" x14ac:dyDescent="0.25">
      <c r="A231" s="58">
        <v>223</v>
      </c>
      <c r="B231" s="59" t="s">
        <v>430</v>
      </c>
      <c r="C231" s="59" t="s">
        <v>431</v>
      </c>
      <c r="D231" s="58" t="s">
        <v>29</v>
      </c>
      <c r="E231" s="60" t="s">
        <v>1615</v>
      </c>
      <c r="F231" s="65" t="s">
        <v>1587</v>
      </c>
      <c r="G231" s="58" t="s">
        <v>27</v>
      </c>
      <c r="H231" s="63">
        <v>43770</v>
      </c>
      <c r="I231" s="58" t="s">
        <v>28</v>
      </c>
      <c r="J231" s="44">
        <v>29000</v>
      </c>
      <c r="K231" s="52">
        <f>+J231*2.87%</f>
        <v>832.3</v>
      </c>
      <c r="L231" s="52">
        <v>0</v>
      </c>
      <c r="M231" s="52">
        <f>+J231*3.04%</f>
        <v>881.6</v>
      </c>
      <c r="N231" s="52">
        <v>1919.78</v>
      </c>
      <c r="O231" s="52">
        <f>+J231-K231-L231-M231-N231</f>
        <v>25366.320000000003</v>
      </c>
      <c r="P231" s="64">
        <v>614</v>
      </c>
    </row>
    <row r="232" spans="1:16" ht="17.25" customHeight="1" x14ac:dyDescent="0.25">
      <c r="A232" s="58">
        <v>224</v>
      </c>
      <c r="B232" s="59" t="s">
        <v>432</v>
      </c>
      <c r="C232" s="59" t="s">
        <v>433</v>
      </c>
      <c r="D232" s="58" t="s">
        <v>26</v>
      </c>
      <c r="E232" s="60" t="s">
        <v>416</v>
      </c>
      <c r="F232" s="65" t="s">
        <v>1587</v>
      </c>
      <c r="G232" s="58" t="s">
        <v>27</v>
      </c>
      <c r="H232" s="63">
        <v>43983</v>
      </c>
      <c r="I232" s="58" t="s">
        <v>28</v>
      </c>
      <c r="J232" s="44">
        <v>19000</v>
      </c>
      <c r="K232" s="52">
        <f>+J232*2.87%</f>
        <v>545.29999999999995</v>
      </c>
      <c r="L232" s="52">
        <v>0</v>
      </c>
      <c r="M232" s="52">
        <f>+J232*3.04%</f>
        <v>577.6</v>
      </c>
      <c r="N232" s="52">
        <v>0</v>
      </c>
      <c r="O232" s="52">
        <f>+J232-K232-L232-M232-N232</f>
        <v>17877.100000000002</v>
      </c>
      <c r="P232" s="64">
        <v>630</v>
      </c>
    </row>
    <row r="233" spans="1:16" ht="17.25" customHeight="1" x14ac:dyDescent="0.25">
      <c r="A233" s="58">
        <v>225</v>
      </c>
      <c r="B233" s="59" t="s">
        <v>434</v>
      </c>
      <c r="C233" s="59" t="s">
        <v>435</v>
      </c>
      <c r="D233" s="58" t="s">
        <v>29</v>
      </c>
      <c r="E233" s="60" t="s">
        <v>416</v>
      </c>
      <c r="F233" s="65" t="s">
        <v>1587</v>
      </c>
      <c r="G233" s="58" t="s">
        <v>27</v>
      </c>
      <c r="H233" s="63">
        <v>43983</v>
      </c>
      <c r="I233" s="58" t="s">
        <v>28</v>
      </c>
      <c r="J233" s="44">
        <v>29000</v>
      </c>
      <c r="K233" s="52">
        <f>+J233*2.87%</f>
        <v>832.3</v>
      </c>
      <c r="L233" s="52">
        <v>0</v>
      </c>
      <c r="M233" s="52">
        <f>+J233*3.04%</f>
        <v>881.6</v>
      </c>
      <c r="N233" s="52">
        <v>0</v>
      </c>
      <c r="O233" s="52">
        <f>+J233-K233-L233-M233-N233</f>
        <v>27286.100000000002</v>
      </c>
      <c r="P233" s="64">
        <v>631</v>
      </c>
    </row>
    <row r="234" spans="1:16" ht="17.25" customHeight="1" x14ac:dyDescent="0.25">
      <c r="A234" s="58">
        <v>226</v>
      </c>
      <c r="B234" s="59" t="s">
        <v>436</v>
      </c>
      <c r="C234" s="59" t="s">
        <v>437</v>
      </c>
      <c r="D234" s="58" t="s">
        <v>29</v>
      </c>
      <c r="E234" s="60" t="s">
        <v>416</v>
      </c>
      <c r="F234" s="65" t="s">
        <v>1587</v>
      </c>
      <c r="G234" s="58" t="s">
        <v>27</v>
      </c>
      <c r="H234" s="63">
        <v>44470</v>
      </c>
      <c r="I234" s="58" t="s">
        <v>28</v>
      </c>
      <c r="J234" s="44">
        <v>19000</v>
      </c>
      <c r="K234" s="52">
        <f>+J234*2.87%</f>
        <v>545.29999999999995</v>
      </c>
      <c r="L234" s="52">
        <v>0</v>
      </c>
      <c r="M234" s="52">
        <f>+J234*3.04%</f>
        <v>577.6</v>
      </c>
      <c r="N234" s="52">
        <v>0</v>
      </c>
      <c r="O234" s="52">
        <f>+J234-K234-L234-M234-N234</f>
        <v>17877.100000000002</v>
      </c>
      <c r="P234" s="64">
        <v>197</v>
      </c>
    </row>
    <row r="235" spans="1:16" ht="17.25" customHeight="1" x14ac:dyDescent="0.25">
      <c r="A235" s="58">
        <v>227</v>
      </c>
      <c r="B235" s="59" t="s">
        <v>438</v>
      </c>
      <c r="C235" s="59" t="s">
        <v>439</v>
      </c>
      <c r="D235" s="58" t="s">
        <v>26</v>
      </c>
      <c r="E235" s="60" t="s">
        <v>1876</v>
      </c>
      <c r="F235" s="65" t="s">
        <v>1587</v>
      </c>
      <c r="G235" s="58" t="s">
        <v>27</v>
      </c>
      <c r="H235" s="63">
        <v>44805</v>
      </c>
      <c r="I235" s="58" t="s">
        <v>28</v>
      </c>
      <c r="J235" s="44">
        <v>25000</v>
      </c>
      <c r="K235" s="52">
        <f>+J235*2.87%</f>
        <v>717.5</v>
      </c>
      <c r="L235" s="52">
        <v>0</v>
      </c>
      <c r="M235" s="52">
        <f>+J235*3.04%</f>
        <v>760</v>
      </c>
      <c r="N235" s="52">
        <v>0</v>
      </c>
      <c r="O235" s="52">
        <f>+J235-K235-L235-M235-N235</f>
        <v>23522.5</v>
      </c>
      <c r="P235" s="64">
        <v>178</v>
      </c>
    </row>
    <row r="236" spans="1:16" ht="17.25" customHeight="1" x14ac:dyDescent="0.25">
      <c r="A236" s="58">
        <v>228</v>
      </c>
      <c r="B236" s="59" t="s">
        <v>440</v>
      </c>
      <c r="C236" s="59" t="s">
        <v>441</v>
      </c>
      <c r="D236" s="58" t="s">
        <v>29</v>
      </c>
      <c r="E236" s="60" t="s">
        <v>416</v>
      </c>
      <c r="F236" s="65" t="s">
        <v>1587</v>
      </c>
      <c r="G236" s="62" t="s">
        <v>30</v>
      </c>
      <c r="H236" s="63">
        <v>44256</v>
      </c>
      <c r="I236" s="63">
        <v>45170</v>
      </c>
      <c r="J236" s="44">
        <v>19000</v>
      </c>
      <c r="K236" s="52">
        <f>+J236*2.87%</f>
        <v>545.29999999999995</v>
      </c>
      <c r="L236" s="52">
        <v>0</v>
      </c>
      <c r="M236" s="53">
        <f>+J236*3.04%</f>
        <v>577.6</v>
      </c>
      <c r="N236" s="52">
        <v>0</v>
      </c>
      <c r="O236" s="53">
        <f>+J236-K236-L236-M236-N236</f>
        <v>17877.100000000002</v>
      </c>
      <c r="P236" s="64">
        <v>144</v>
      </c>
    </row>
    <row r="237" spans="1:16" ht="17.25" customHeight="1" x14ac:dyDescent="0.25">
      <c r="A237" s="58">
        <v>229</v>
      </c>
      <c r="B237" s="59" t="s">
        <v>442</v>
      </c>
      <c r="C237" s="59" t="s">
        <v>443</v>
      </c>
      <c r="D237" s="58" t="s">
        <v>29</v>
      </c>
      <c r="E237" s="60" t="s">
        <v>416</v>
      </c>
      <c r="F237" s="65" t="s">
        <v>1587</v>
      </c>
      <c r="G237" s="58" t="s">
        <v>27</v>
      </c>
      <c r="H237" s="63">
        <v>44835</v>
      </c>
      <c r="I237" s="58" t="s">
        <v>28</v>
      </c>
      <c r="J237" s="44">
        <v>19000</v>
      </c>
      <c r="K237" s="52">
        <f>+J237*2.87%</f>
        <v>545.29999999999995</v>
      </c>
      <c r="L237" s="52">
        <v>0</v>
      </c>
      <c r="M237" s="52">
        <f>+J237*3.04%</f>
        <v>577.6</v>
      </c>
      <c r="N237" s="52">
        <v>0</v>
      </c>
      <c r="O237" s="52">
        <f>+J237-K237-L237-M237-N237</f>
        <v>17877.100000000002</v>
      </c>
      <c r="P237" s="64">
        <v>174</v>
      </c>
    </row>
    <row r="238" spans="1:16" ht="17.25" customHeight="1" x14ac:dyDescent="0.25">
      <c r="A238" s="58">
        <v>230</v>
      </c>
      <c r="B238" s="67" t="s">
        <v>1635</v>
      </c>
      <c r="C238" s="57" t="s">
        <v>1636</v>
      </c>
      <c r="D238" s="64" t="s">
        <v>29</v>
      </c>
      <c r="E238" s="68" t="s">
        <v>416</v>
      </c>
      <c r="F238" s="68" t="s">
        <v>1637</v>
      </c>
      <c r="G238" s="62" t="s">
        <v>1632</v>
      </c>
      <c r="H238" s="69">
        <v>45536</v>
      </c>
      <c r="I238" s="62" t="s">
        <v>28</v>
      </c>
      <c r="J238" s="44">
        <v>19000</v>
      </c>
      <c r="K238" s="52">
        <f>+J238*2.87%</f>
        <v>545.29999999999995</v>
      </c>
      <c r="L238" s="52">
        <v>0</v>
      </c>
      <c r="M238" s="52">
        <f>+J238*3.04%</f>
        <v>577.6</v>
      </c>
      <c r="N238" s="52">
        <v>0</v>
      </c>
      <c r="O238" s="52">
        <f>+J238-K238-L238-M238-N238</f>
        <v>17877.100000000002</v>
      </c>
      <c r="P238" s="64">
        <v>212</v>
      </c>
    </row>
    <row r="239" spans="1:16" ht="17.25" customHeight="1" x14ac:dyDescent="0.25">
      <c r="A239" s="58">
        <v>231</v>
      </c>
      <c r="B239" s="67" t="s">
        <v>1654</v>
      </c>
      <c r="C239" s="57" t="s">
        <v>1655</v>
      </c>
      <c r="D239" s="64" t="s">
        <v>29</v>
      </c>
      <c r="E239" s="68" t="s">
        <v>1656</v>
      </c>
      <c r="F239" s="68" t="s">
        <v>1637</v>
      </c>
      <c r="G239" s="62" t="s">
        <v>1632</v>
      </c>
      <c r="H239" s="69">
        <v>45536</v>
      </c>
      <c r="I239" s="62" t="s">
        <v>28</v>
      </c>
      <c r="J239" s="44">
        <v>21000</v>
      </c>
      <c r="K239" s="52">
        <f>+J239*2.87%</f>
        <v>602.70000000000005</v>
      </c>
      <c r="L239" s="52">
        <v>0</v>
      </c>
      <c r="M239" s="52">
        <f>+J239*3.04%</f>
        <v>638.4</v>
      </c>
      <c r="N239" s="52">
        <v>0</v>
      </c>
      <c r="O239" s="52">
        <f>+J239-K239-L239-M239-N239</f>
        <v>19758.899999999998</v>
      </c>
      <c r="P239" s="64">
        <v>223</v>
      </c>
    </row>
    <row r="240" spans="1:16" ht="17.25" customHeight="1" x14ac:dyDescent="0.25">
      <c r="A240" s="58">
        <v>232</v>
      </c>
      <c r="B240" s="59" t="s">
        <v>444</v>
      </c>
      <c r="C240" s="59" t="s">
        <v>445</v>
      </c>
      <c r="D240" s="58" t="s">
        <v>26</v>
      </c>
      <c r="E240" s="60" t="s">
        <v>1877</v>
      </c>
      <c r="F240" s="65" t="s">
        <v>1503</v>
      </c>
      <c r="G240" s="62" t="s">
        <v>30</v>
      </c>
      <c r="H240" s="63">
        <v>44682</v>
      </c>
      <c r="I240" s="63">
        <v>45047</v>
      </c>
      <c r="J240" s="44">
        <v>53500</v>
      </c>
      <c r="K240" s="52">
        <f>+J240*2.87%</f>
        <v>1535.45</v>
      </c>
      <c r="L240" s="57">
        <v>2347.9699999999998</v>
      </c>
      <c r="M240" s="53">
        <f>+J240*3.04%</f>
        <v>1626.4</v>
      </c>
      <c r="N240" s="52">
        <v>0</v>
      </c>
      <c r="O240" s="53">
        <f>+J240-K240-L240-M240-N240</f>
        <v>47990.18</v>
      </c>
      <c r="P240" s="64">
        <v>4</v>
      </c>
    </row>
    <row r="241" spans="1:16" ht="17.25" customHeight="1" x14ac:dyDescent="0.25">
      <c r="A241" s="58">
        <v>233</v>
      </c>
      <c r="B241" s="59" t="s">
        <v>446</v>
      </c>
      <c r="C241" s="59" t="s">
        <v>447</v>
      </c>
      <c r="D241" s="58" t="s">
        <v>29</v>
      </c>
      <c r="E241" s="60" t="s">
        <v>448</v>
      </c>
      <c r="F241" s="65" t="s">
        <v>1503</v>
      </c>
      <c r="G241" s="58" t="s">
        <v>27</v>
      </c>
      <c r="H241" s="63">
        <v>39661</v>
      </c>
      <c r="I241" s="58" t="s">
        <v>28</v>
      </c>
      <c r="J241" s="44">
        <v>20200</v>
      </c>
      <c r="K241" s="52">
        <f>+J241*2.87%</f>
        <v>579.74</v>
      </c>
      <c r="L241" s="139">
        <v>0</v>
      </c>
      <c r="M241" s="52">
        <f>+J241*3.04%</f>
        <v>614.08000000000004</v>
      </c>
      <c r="N241" s="52">
        <v>5869.61</v>
      </c>
      <c r="O241" s="52">
        <f>+J241-K241-L241-M241-N241</f>
        <v>13136.569999999996</v>
      </c>
      <c r="P241" s="64">
        <v>337</v>
      </c>
    </row>
    <row r="242" spans="1:16" ht="24" customHeight="1" x14ac:dyDescent="0.25">
      <c r="A242" s="58">
        <v>234</v>
      </c>
      <c r="B242" s="59" t="s">
        <v>449</v>
      </c>
      <c r="C242" s="59" t="s">
        <v>450</v>
      </c>
      <c r="D242" s="58" t="s">
        <v>29</v>
      </c>
      <c r="E242" s="60" t="s">
        <v>448</v>
      </c>
      <c r="F242" s="65" t="s">
        <v>1503</v>
      </c>
      <c r="G242" s="58" t="s">
        <v>27</v>
      </c>
      <c r="H242" s="63">
        <v>39541</v>
      </c>
      <c r="I242" s="58" t="s">
        <v>28</v>
      </c>
      <c r="J242" s="44">
        <v>25900</v>
      </c>
      <c r="K242" s="52">
        <f>+J242*2.87%</f>
        <v>743.33</v>
      </c>
      <c r="L242" s="52">
        <v>0</v>
      </c>
      <c r="M242" s="52">
        <f>+J242*3.04%</f>
        <v>787.36</v>
      </c>
      <c r="N242" s="52">
        <v>146.25</v>
      </c>
      <c r="O242" s="52">
        <f>+J242-K242-L242-M242-N242</f>
        <v>24223.059999999998</v>
      </c>
      <c r="P242" s="64">
        <v>344</v>
      </c>
    </row>
    <row r="243" spans="1:16" ht="17.25" customHeight="1" x14ac:dyDescent="0.25">
      <c r="A243" s="58">
        <v>235</v>
      </c>
      <c r="B243" s="59" t="s">
        <v>451</v>
      </c>
      <c r="C243" s="59" t="s">
        <v>452</v>
      </c>
      <c r="D243" s="58" t="s">
        <v>26</v>
      </c>
      <c r="E243" s="60" t="s">
        <v>448</v>
      </c>
      <c r="F243" s="65" t="s">
        <v>1503</v>
      </c>
      <c r="G243" s="58" t="s">
        <v>27</v>
      </c>
      <c r="H243" s="63">
        <v>42493</v>
      </c>
      <c r="I243" s="58" t="s">
        <v>28</v>
      </c>
      <c r="J243" s="44">
        <v>16900</v>
      </c>
      <c r="K243" s="52">
        <f>+J243*2.87%</f>
        <v>485.03</v>
      </c>
      <c r="L243" s="52">
        <v>0</v>
      </c>
      <c r="M243" s="52">
        <f>+J243*3.04%</f>
        <v>513.76</v>
      </c>
      <c r="N243" s="52">
        <v>0</v>
      </c>
      <c r="O243" s="52">
        <f>+J243-K243-L243-M243-N243</f>
        <v>15901.210000000001</v>
      </c>
      <c r="P243" s="64">
        <v>532</v>
      </c>
    </row>
    <row r="244" spans="1:16" ht="17.25" customHeight="1" x14ac:dyDescent="0.25">
      <c r="A244" s="58">
        <v>236</v>
      </c>
      <c r="B244" s="59" t="s">
        <v>453</v>
      </c>
      <c r="C244" s="59" t="s">
        <v>454</v>
      </c>
      <c r="D244" s="58" t="s">
        <v>29</v>
      </c>
      <c r="E244" s="60" t="s">
        <v>448</v>
      </c>
      <c r="F244" s="65" t="s">
        <v>1503</v>
      </c>
      <c r="G244" s="58" t="s">
        <v>27</v>
      </c>
      <c r="H244" s="63">
        <v>45017</v>
      </c>
      <c r="I244" s="58" t="s">
        <v>28</v>
      </c>
      <c r="J244" s="44">
        <v>16900</v>
      </c>
      <c r="K244" s="52">
        <f>+J244*2.87%</f>
        <v>485.03</v>
      </c>
      <c r="L244" s="52">
        <v>0</v>
      </c>
      <c r="M244" s="52">
        <f>+J244*3.04%</f>
        <v>513.76</v>
      </c>
      <c r="N244" s="52">
        <v>0</v>
      </c>
      <c r="O244" s="52">
        <f>+J244-K244-L244-M244-N244</f>
        <v>15901.210000000001</v>
      </c>
      <c r="P244" s="64">
        <v>499</v>
      </c>
    </row>
    <row r="245" spans="1:16" ht="17.25" customHeight="1" x14ac:dyDescent="0.25">
      <c r="A245" s="58">
        <v>237</v>
      </c>
      <c r="B245" s="59" t="s">
        <v>455</v>
      </c>
      <c r="C245" s="59" t="s">
        <v>456</v>
      </c>
      <c r="D245" s="58" t="s">
        <v>29</v>
      </c>
      <c r="E245" s="60" t="s">
        <v>1596</v>
      </c>
      <c r="F245" s="60" t="s">
        <v>1503</v>
      </c>
      <c r="G245" s="58" t="s">
        <v>27</v>
      </c>
      <c r="H245" s="63">
        <v>44896</v>
      </c>
      <c r="I245" s="58" t="s">
        <v>28</v>
      </c>
      <c r="J245" s="44">
        <v>16900</v>
      </c>
      <c r="K245" s="52">
        <f>+J245*2.87%</f>
        <v>485.03</v>
      </c>
      <c r="L245" s="52">
        <v>0</v>
      </c>
      <c r="M245" s="52">
        <f>+J245*3.04%</f>
        <v>513.76</v>
      </c>
      <c r="N245" s="52">
        <v>0</v>
      </c>
      <c r="O245" s="52">
        <f>+J245-K245-L245-M245-N245</f>
        <v>15901.210000000001</v>
      </c>
      <c r="P245" s="64">
        <v>235</v>
      </c>
    </row>
    <row r="246" spans="1:16" ht="17.25" customHeight="1" x14ac:dyDescent="0.25">
      <c r="A246" s="58">
        <v>238</v>
      </c>
      <c r="B246" s="67" t="s">
        <v>1633</v>
      </c>
      <c r="C246" s="57" t="s">
        <v>1634</v>
      </c>
      <c r="D246" s="64" t="s">
        <v>26</v>
      </c>
      <c r="E246" s="68" t="s">
        <v>1596</v>
      </c>
      <c r="F246" s="68" t="s">
        <v>1503</v>
      </c>
      <c r="G246" s="62" t="s">
        <v>1632</v>
      </c>
      <c r="H246" s="69">
        <v>45536</v>
      </c>
      <c r="I246" s="62" t="s">
        <v>28</v>
      </c>
      <c r="J246" s="44">
        <v>16900</v>
      </c>
      <c r="K246" s="52">
        <f>+J246*2.87%</f>
        <v>485.03</v>
      </c>
      <c r="L246" s="52">
        <v>0</v>
      </c>
      <c r="M246" s="52">
        <f>+J246*3.04%</f>
        <v>513.76</v>
      </c>
      <c r="N246" s="52">
        <v>0</v>
      </c>
      <c r="O246" s="52">
        <f>+J246-K246-L246-M246-N246</f>
        <v>15901.210000000001</v>
      </c>
      <c r="P246" s="64">
        <v>211</v>
      </c>
    </row>
    <row r="247" spans="1:16" ht="20.25" customHeight="1" x14ac:dyDescent="0.25">
      <c r="A247" s="58">
        <v>239</v>
      </c>
      <c r="B247" s="99" t="s">
        <v>1709</v>
      </c>
      <c r="C247" s="72" t="s">
        <v>1710</v>
      </c>
      <c r="D247" s="64" t="s">
        <v>26</v>
      </c>
      <c r="E247" s="68" t="s">
        <v>1596</v>
      </c>
      <c r="F247" s="68" t="s">
        <v>1503</v>
      </c>
      <c r="G247" s="62" t="s">
        <v>1632</v>
      </c>
      <c r="H247" s="69">
        <v>45658</v>
      </c>
      <c r="I247" s="62" t="s">
        <v>28</v>
      </c>
      <c r="J247" s="44">
        <v>19000</v>
      </c>
      <c r="K247" s="52">
        <f>+J247*2.87%</f>
        <v>545.29999999999995</v>
      </c>
      <c r="L247" s="52">
        <v>0</v>
      </c>
      <c r="M247" s="52">
        <f>+J247*3.04%</f>
        <v>577.6</v>
      </c>
      <c r="N247" s="52">
        <v>0</v>
      </c>
      <c r="O247" s="52">
        <f>+J247-K247-L247-M247-N247</f>
        <v>17877.100000000002</v>
      </c>
      <c r="P247" s="64">
        <v>246</v>
      </c>
    </row>
    <row r="248" spans="1:16" ht="17.25" customHeight="1" x14ac:dyDescent="0.25">
      <c r="A248" s="58">
        <v>240</v>
      </c>
      <c r="B248" s="118" t="s">
        <v>1770</v>
      </c>
      <c r="C248" s="118" t="s">
        <v>1771</v>
      </c>
      <c r="D248" s="103" t="s">
        <v>26</v>
      </c>
      <c r="E248" s="118" t="s">
        <v>1596</v>
      </c>
      <c r="F248" s="118" t="s">
        <v>1503</v>
      </c>
      <c r="G248" s="114" t="s">
        <v>27</v>
      </c>
      <c r="H248" s="116">
        <v>45870</v>
      </c>
      <c r="I248" s="114" t="s">
        <v>28</v>
      </c>
      <c r="J248" s="117">
        <v>16900</v>
      </c>
      <c r="K248" s="52">
        <f>+J248*2.87%</f>
        <v>485.03</v>
      </c>
      <c r="L248" s="56"/>
      <c r="M248" s="52">
        <f>+J248*3.04%</f>
        <v>513.76</v>
      </c>
      <c r="N248" s="52"/>
      <c r="O248" s="52">
        <f>+J248-K248-L248-M248-N248</f>
        <v>15901.210000000001</v>
      </c>
      <c r="P248" s="64">
        <v>274</v>
      </c>
    </row>
    <row r="249" spans="1:16" ht="15.75" customHeight="1" x14ac:dyDescent="0.25">
      <c r="A249" s="58">
        <v>241</v>
      </c>
      <c r="B249" s="59" t="s">
        <v>457</v>
      </c>
      <c r="C249" s="59" t="s">
        <v>458</v>
      </c>
      <c r="D249" s="58" t="s">
        <v>26</v>
      </c>
      <c r="E249" s="60" t="s">
        <v>1549</v>
      </c>
      <c r="F249" s="65" t="s">
        <v>1548</v>
      </c>
      <c r="G249" s="62" t="s">
        <v>30</v>
      </c>
      <c r="H249" s="63">
        <v>39539</v>
      </c>
      <c r="I249" s="63">
        <v>45383</v>
      </c>
      <c r="J249" s="44">
        <v>50000</v>
      </c>
      <c r="K249" s="52">
        <f>+J249*2.87%</f>
        <v>1435</v>
      </c>
      <c r="L249" s="57">
        <v>1854</v>
      </c>
      <c r="M249" s="53">
        <f>+J249*3.04%</f>
        <v>1520</v>
      </c>
      <c r="N249" s="52">
        <v>0</v>
      </c>
      <c r="O249" s="53">
        <f>+J249-K249-L249-M249-N249</f>
        <v>45191</v>
      </c>
      <c r="P249" s="64">
        <v>65</v>
      </c>
    </row>
    <row r="250" spans="1:16" ht="17.25" customHeight="1" x14ac:dyDescent="0.25">
      <c r="A250" s="58">
        <v>242</v>
      </c>
      <c r="B250" s="59" t="s">
        <v>459</v>
      </c>
      <c r="C250" s="59" t="s">
        <v>460</v>
      </c>
      <c r="D250" s="58" t="s">
        <v>26</v>
      </c>
      <c r="E250" s="60" t="s">
        <v>1581</v>
      </c>
      <c r="F250" s="65" t="s">
        <v>1548</v>
      </c>
      <c r="G250" s="62" t="s">
        <v>30</v>
      </c>
      <c r="H250" s="63">
        <v>42309</v>
      </c>
      <c r="I250" s="63">
        <v>45231</v>
      </c>
      <c r="J250" s="44">
        <v>30572.55</v>
      </c>
      <c r="K250" s="52">
        <f>+J250*2.87%</f>
        <v>877.432185</v>
      </c>
      <c r="L250" s="52">
        <v>0</v>
      </c>
      <c r="M250" s="53">
        <f>+J250*3.04%</f>
        <v>929.40552000000002</v>
      </c>
      <c r="N250" s="52">
        <v>0</v>
      </c>
      <c r="O250" s="53">
        <f>+J250-K250-L250-M250-N250</f>
        <v>28765.712294999998</v>
      </c>
      <c r="P250" s="64">
        <v>133</v>
      </c>
    </row>
    <row r="251" spans="1:16" ht="15.75" customHeight="1" x14ac:dyDescent="0.25">
      <c r="A251" s="58">
        <v>243</v>
      </c>
      <c r="B251" s="59" t="s">
        <v>461</v>
      </c>
      <c r="C251" s="59" t="s">
        <v>462</v>
      </c>
      <c r="D251" s="58" t="s">
        <v>26</v>
      </c>
      <c r="E251" s="60" t="s">
        <v>1580</v>
      </c>
      <c r="F251" s="65" t="s">
        <v>1548</v>
      </c>
      <c r="G251" s="62" t="s">
        <v>30</v>
      </c>
      <c r="H251" s="63">
        <v>42125</v>
      </c>
      <c r="I251" s="63">
        <v>45047</v>
      </c>
      <c r="J251" s="44">
        <v>26800</v>
      </c>
      <c r="K251" s="52">
        <f>+J251*2.87%</f>
        <v>769.16</v>
      </c>
      <c r="L251" s="52">
        <v>0</v>
      </c>
      <c r="M251" s="53">
        <f>+J251*3.04%</f>
        <v>814.72</v>
      </c>
      <c r="N251" s="52">
        <v>0</v>
      </c>
      <c r="O251" s="53">
        <f>+J251-K251-L251-M251-N251</f>
        <v>25216.12</v>
      </c>
      <c r="P251" s="64">
        <v>131</v>
      </c>
    </row>
    <row r="252" spans="1:16" ht="15.75" customHeight="1" x14ac:dyDescent="0.25">
      <c r="A252" s="58">
        <v>244</v>
      </c>
      <c r="B252" s="59" t="s">
        <v>463</v>
      </c>
      <c r="C252" s="59" t="s">
        <v>464</v>
      </c>
      <c r="D252" s="58" t="s">
        <v>26</v>
      </c>
      <c r="E252" s="60" t="s">
        <v>1583</v>
      </c>
      <c r="F252" s="65" t="s">
        <v>1548</v>
      </c>
      <c r="G252" s="62" t="s">
        <v>30</v>
      </c>
      <c r="H252" s="63">
        <v>42646</v>
      </c>
      <c r="I252" s="63">
        <v>45202</v>
      </c>
      <c r="J252" s="44">
        <v>30000</v>
      </c>
      <c r="K252" s="52">
        <f>+J252*2.87%</f>
        <v>861</v>
      </c>
      <c r="L252" s="52">
        <v>0</v>
      </c>
      <c r="M252" s="53">
        <f>+J252*3.04%</f>
        <v>912</v>
      </c>
      <c r="N252" s="52">
        <v>0</v>
      </c>
      <c r="O252" s="53">
        <f>+J252-K252-L252-M252-N252</f>
        <v>28227</v>
      </c>
      <c r="P252" s="64">
        <v>137</v>
      </c>
    </row>
    <row r="253" spans="1:16" ht="15.75" customHeight="1" x14ac:dyDescent="0.25">
      <c r="A253" s="58">
        <v>245</v>
      </c>
      <c r="B253" s="59" t="s">
        <v>465</v>
      </c>
      <c r="C253" s="59" t="s">
        <v>466</v>
      </c>
      <c r="D253" s="58" t="s">
        <v>29</v>
      </c>
      <c r="E253" s="60" t="s">
        <v>1570</v>
      </c>
      <c r="F253" s="65" t="s">
        <v>1508</v>
      </c>
      <c r="G253" s="62" t="s">
        <v>30</v>
      </c>
      <c r="H253" s="63">
        <v>39539</v>
      </c>
      <c r="I253" s="63">
        <v>45383</v>
      </c>
      <c r="J253" s="44">
        <v>66000</v>
      </c>
      <c r="K253" s="52">
        <f>+J253*2.87%</f>
        <v>1894.2</v>
      </c>
      <c r="L253" s="57">
        <v>4272.6400000000003</v>
      </c>
      <c r="M253" s="53">
        <f>+J253*3.04%</f>
        <v>2006.4</v>
      </c>
      <c r="N253" s="52">
        <v>1919.78</v>
      </c>
      <c r="O253" s="53">
        <f>+J253-K253-L253-M253-N253</f>
        <v>55906.98</v>
      </c>
      <c r="P253" s="64">
        <v>106</v>
      </c>
    </row>
    <row r="254" spans="1:16" x14ac:dyDescent="0.25">
      <c r="A254" s="58">
        <v>246</v>
      </c>
      <c r="B254" s="59" t="s">
        <v>1702</v>
      </c>
      <c r="C254" s="59" t="s">
        <v>1703</v>
      </c>
      <c r="D254" s="94" t="s">
        <v>29</v>
      </c>
      <c r="E254" s="60" t="s">
        <v>1878</v>
      </c>
      <c r="F254" s="65" t="s">
        <v>1508</v>
      </c>
      <c r="G254" s="73" t="s">
        <v>1632</v>
      </c>
      <c r="H254" s="86">
        <v>45627</v>
      </c>
      <c r="I254" s="73" t="s">
        <v>28</v>
      </c>
      <c r="J254" s="44">
        <v>29000</v>
      </c>
      <c r="K254" s="52">
        <f>+J254*2.87%</f>
        <v>832.3</v>
      </c>
      <c r="L254" s="52">
        <v>0</v>
      </c>
      <c r="M254" s="53">
        <f>+J254*3.04%</f>
        <v>881.6</v>
      </c>
      <c r="N254" s="52">
        <v>0</v>
      </c>
      <c r="O254" s="53">
        <f>+J254-K254-L254-M254-N254</f>
        <v>27286.100000000002</v>
      </c>
      <c r="P254" s="64">
        <v>303</v>
      </c>
    </row>
    <row r="255" spans="1:16" ht="15.75" customHeight="1" x14ac:dyDescent="0.25">
      <c r="A255" s="58">
        <v>247</v>
      </c>
      <c r="B255" s="76" t="s">
        <v>467</v>
      </c>
      <c r="C255" s="76" t="s">
        <v>468</v>
      </c>
      <c r="D255" s="58" t="s">
        <v>29</v>
      </c>
      <c r="E255" s="60" t="s">
        <v>469</v>
      </c>
      <c r="F255" s="65" t="s">
        <v>1508</v>
      </c>
      <c r="G255" s="58" t="s">
        <v>27</v>
      </c>
      <c r="H255" s="63">
        <v>39539</v>
      </c>
      <c r="I255" s="58" t="s">
        <v>28</v>
      </c>
      <c r="J255" s="44">
        <v>49884.55</v>
      </c>
      <c r="K255" s="52">
        <f>+J255*2.87%</f>
        <v>1431.6865850000002</v>
      </c>
      <c r="L255" s="57">
        <v>1837.71</v>
      </c>
      <c r="M255" s="52">
        <f>+J255*3.04%</f>
        <v>1516.4903200000001</v>
      </c>
      <c r="N255" s="52">
        <v>0</v>
      </c>
      <c r="O255" s="52">
        <f>+J255-K255-L255-M255-N255</f>
        <v>45098.663095000004</v>
      </c>
      <c r="P255" s="64">
        <v>168</v>
      </c>
    </row>
    <row r="256" spans="1:16" ht="15.75" customHeight="1" x14ac:dyDescent="0.25">
      <c r="A256" s="58">
        <v>248</v>
      </c>
      <c r="B256" s="76" t="s">
        <v>470</v>
      </c>
      <c r="C256" s="76" t="s">
        <v>471</v>
      </c>
      <c r="D256" s="58" t="s">
        <v>29</v>
      </c>
      <c r="E256" s="60" t="s">
        <v>469</v>
      </c>
      <c r="F256" s="65" t="s">
        <v>1508</v>
      </c>
      <c r="G256" s="58" t="s">
        <v>27</v>
      </c>
      <c r="H256" s="63">
        <v>44593</v>
      </c>
      <c r="I256" s="58" t="s">
        <v>28</v>
      </c>
      <c r="J256" s="44">
        <v>49884.55</v>
      </c>
      <c r="K256" s="52">
        <f>+J256*2.87%</f>
        <v>1431.6865850000002</v>
      </c>
      <c r="L256" s="57">
        <v>1580.39</v>
      </c>
      <c r="M256" s="52">
        <f>+J256*3.04%</f>
        <v>1516.4903200000001</v>
      </c>
      <c r="N256" s="52">
        <v>25544.400000000001</v>
      </c>
      <c r="O256" s="52">
        <f>+J256-K256-L256-M256-N256</f>
        <v>19811.583095000002</v>
      </c>
      <c r="P256" s="64">
        <v>641</v>
      </c>
    </row>
    <row r="257" spans="1:16" ht="15.75" customHeight="1" x14ac:dyDescent="0.25">
      <c r="A257" s="58">
        <v>249</v>
      </c>
      <c r="B257" s="76" t="s">
        <v>472</v>
      </c>
      <c r="C257" s="76" t="s">
        <v>473</v>
      </c>
      <c r="D257" s="58" t="s">
        <v>29</v>
      </c>
      <c r="E257" s="60" t="s">
        <v>469</v>
      </c>
      <c r="F257" s="65" t="s">
        <v>1508</v>
      </c>
      <c r="G257" s="58" t="s">
        <v>27</v>
      </c>
      <c r="H257" s="63">
        <v>41323</v>
      </c>
      <c r="I257" s="58" t="s">
        <v>28</v>
      </c>
      <c r="J257" s="44">
        <v>49884.55</v>
      </c>
      <c r="K257" s="52">
        <f>+J257*2.87%</f>
        <v>1431.6865850000002</v>
      </c>
      <c r="L257" s="57">
        <v>1837.41</v>
      </c>
      <c r="M257" s="52">
        <f>+J257*3.04%</f>
        <v>1516.4903200000001</v>
      </c>
      <c r="N257" s="52">
        <v>400</v>
      </c>
      <c r="O257" s="52">
        <f>+J257-K257-L257-M257-N257</f>
        <v>44698.963094999999</v>
      </c>
      <c r="P257" s="64">
        <v>493</v>
      </c>
    </row>
    <row r="258" spans="1:16" ht="20.100000000000001" customHeight="1" x14ac:dyDescent="0.25">
      <c r="A258" s="58">
        <v>250</v>
      </c>
      <c r="B258" s="76" t="s">
        <v>474</v>
      </c>
      <c r="C258" s="76" t="s">
        <v>475</v>
      </c>
      <c r="D258" s="58" t="s">
        <v>29</v>
      </c>
      <c r="E258" s="60" t="s">
        <v>469</v>
      </c>
      <c r="F258" s="65" t="s">
        <v>1508</v>
      </c>
      <c r="G258" s="58" t="s">
        <v>27</v>
      </c>
      <c r="H258" s="63">
        <v>43344</v>
      </c>
      <c r="I258" s="58" t="s">
        <v>28</v>
      </c>
      <c r="J258" s="44">
        <v>49884.55</v>
      </c>
      <c r="K258" s="52">
        <f>+J258*2.87%</f>
        <v>1431.6865850000002</v>
      </c>
      <c r="L258" s="57">
        <v>1837.71</v>
      </c>
      <c r="M258" s="52">
        <f>+J258*3.04%</f>
        <v>1516.4903200000001</v>
      </c>
      <c r="N258" s="52">
        <v>0</v>
      </c>
      <c r="O258" s="52">
        <f>+J258-K258-L258-M258-N258</f>
        <v>45098.663095000004</v>
      </c>
      <c r="P258" s="64">
        <v>169</v>
      </c>
    </row>
    <row r="259" spans="1:16" ht="15" customHeight="1" x14ac:dyDescent="0.25">
      <c r="A259" s="58">
        <v>251</v>
      </c>
      <c r="B259" s="76" t="s">
        <v>476</v>
      </c>
      <c r="C259" s="76" t="s">
        <v>477</v>
      </c>
      <c r="D259" s="58" t="s">
        <v>29</v>
      </c>
      <c r="E259" s="60" t="s">
        <v>469</v>
      </c>
      <c r="F259" s="65" t="s">
        <v>1508</v>
      </c>
      <c r="G259" s="58" t="s">
        <v>27</v>
      </c>
      <c r="H259" s="63">
        <v>44440</v>
      </c>
      <c r="I259" s="58" t="s">
        <v>28</v>
      </c>
      <c r="J259" s="44">
        <v>53500</v>
      </c>
      <c r="K259" s="52">
        <f>+J259*2.87%</f>
        <v>1535.45</v>
      </c>
      <c r="L259" s="57">
        <v>2347.9699999999998</v>
      </c>
      <c r="M259" s="52">
        <f>+J259*3.04%</f>
        <v>1626.4</v>
      </c>
      <c r="N259" s="52">
        <v>0</v>
      </c>
      <c r="O259" s="52">
        <f>+J259-K259-L259-M259-N259</f>
        <v>47990.18</v>
      </c>
      <c r="P259" s="64">
        <v>181</v>
      </c>
    </row>
    <row r="260" spans="1:16" x14ac:dyDescent="0.25">
      <c r="A260" s="58">
        <v>252</v>
      </c>
      <c r="B260" s="76" t="s">
        <v>478</v>
      </c>
      <c r="C260" s="76" t="s">
        <v>479</v>
      </c>
      <c r="D260" s="58" t="s">
        <v>29</v>
      </c>
      <c r="E260" s="60" t="s">
        <v>469</v>
      </c>
      <c r="F260" s="65" t="s">
        <v>1508</v>
      </c>
      <c r="G260" s="58" t="s">
        <v>27</v>
      </c>
      <c r="H260" s="63">
        <v>44440</v>
      </c>
      <c r="I260" s="58" t="s">
        <v>28</v>
      </c>
      <c r="J260" s="44">
        <v>49885</v>
      </c>
      <c r="K260" s="52">
        <f>+J260*2.87%</f>
        <v>1431.6994999999999</v>
      </c>
      <c r="L260" s="57">
        <v>950.34</v>
      </c>
      <c r="M260" s="52"/>
      <c r="N260" s="52">
        <v>1919.78</v>
      </c>
      <c r="O260" s="52">
        <f>+J260-K260-L260-M260-N260</f>
        <v>45583.180500000002</v>
      </c>
      <c r="P260" s="64">
        <v>182</v>
      </c>
    </row>
    <row r="261" spans="1:16" ht="17.25" customHeight="1" x14ac:dyDescent="0.25">
      <c r="A261" s="58">
        <v>253</v>
      </c>
      <c r="B261" s="76" t="s">
        <v>480</v>
      </c>
      <c r="C261" s="76" t="s">
        <v>481</v>
      </c>
      <c r="D261" s="58" t="s">
        <v>29</v>
      </c>
      <c r="E261" s="60" t="s">
        <v>469</v>
      </c>
      <c r="F261" s="65" t="s">
        <v>1508</v>
      </c>
      <c r="G261" s="58" t="s">
        <v>27</v>
      </c>
      <c r="H261" s="63">
        <v>44440</v>
      </c>
      <c r="I261" s="58" t="s">
        <v>28</v>
      </c>
      <c r="J261" s="44">
        <v>49885</v>
      </c>
      <c r="K261" s="52">
        <f>+J261*2.87%</f>
        <v>1431.6994999999999</v>
      </c>
      <c r="L261" s="57">
        <v>1837.77</v>
      </c>
      <c r="M261" s="52">
        <f>+J261*3.04%</f>
        <v>1516.5039999999999</v>
      </c>
      <c r="N261" s="52">
        <v>6128.51</v>
      </c>
      <c r="O261" s="52">
        <f>+J261-K261-L261-M261-N261</f>
        <v>38970.516499999998</v>
      </c>
      <c r="P261" s="64">
        <v>183</v>
      </c>
    </row>
    <row r="262" spans="1:16" ht="17.25" customHeight="1" x14ac:dyDescent="0.25">
      <c r="A262" s="58">
        <v>254</v>
      </c>
      <c r="B262" s="76" t="s">
        <v>228</v>
      </c>
      <c r="C262" s="76" t="s">
        <v>482</v>
      </c>
      <c r="D262" s="58" t="s">
        <v>29</v>
      </c>
      <c r="E262" s="60" t="s">
        <v>469</v>
      </c>
      <c r="F262" s="65" t="s">
        <v>1508</v>
      </c>
      <c r="G262" s="58" t="s">
        <v>27</v>
      </c>
      <c r="H262" s="63">
        <v>44440</v>
      </c>
      <c r="I262" s="58" t="s">
        <v>28</v>
      </c>
      <c r="J262" s="44">
        <v>49885</v>
      </c>
      <c r="K262" s="52">
        <f>+J262*2.87%</f>
        <v>1431.6994999999999</v>
      </c>
      <c r="L262" s="57">
        <v>1837.77</v>
      </c>
      <c r="M262" s="52">
        <f>+J262*3.04%</f>
        <v>1516.5039999999999</v>
      </c>
      <c r="N262" s="52">
        <v>15951.46</v>
      </c>
      <c r="O262" s="52">
        <f>+J262-K262-L262-M262-N262</f>
        <v>29147.566500000001</v>
      </c>
      <c r="P262" s="64">
        <v>184</v>
      </c>
    </row>
    <row r="263" spans="1:16" ht="17.25" customHeight="1" x14ac:dyDescent="0.25">
      <c r="A263" s="58">
        <v>255</v>
      </c>
      <c r="B263" s="76" t="s">
        <v>483</v>
      </c>
      <c r="C263" s="76" t="s">
        <v>484</v>
      </c>
      <c r="D263" s="58" t="s">
        <v>29</v>
      </c>
      <c r="E263" s="60" t="s">
        <v>1594</v>
      </c>
      <c r="F263" s="65" t="s">
        <v>1508</v>
      </c>
      <c r="G263" s="58" t="s">
        <v>27</v>
      </c>
      <c r="H263" s="63">
        <v>39539</v>
      </c>
      <c r="I263" s="58" t="s">
        <v>28</v>
      </c>
      <c r="J263" s="44">
        <v>49884.55</v>
      </c>
      <c r="K263" s="52">
        <f>+J263*2.87%</f>
        <v>1431.6865850000002</v>
      </c>
      <c r="L263" s="57">
        <v>1837.71</v>
      </c>
      <c r="M263" s="52">
        <f>+J263*3.04%</f>
        <v>1516.4903200000001</v>
      </c>
      <c r="N263" s="52">
        <v>5594.28</v>
      </c>
      <c r="O263" s="52">
        <f>+J263-K263-L263-M263-N263</f>
        <v>39504.383095000005</v>
      </c>
      <c r="P263" s="64">
        <v>220</v>
      </c>
    </row>
    <row r="264" spans="1:16" ht="17.25" customHeight="1" x14ac:dyDescent="0.25">
      <c r="A264" s="58">
        <v>256</v>
      </c>
      <c r="B264" s="59" t="s">
        <v>485</v>
      </c>
      <c r="C264" s="119" t="s">
        <v>486</v>
      </c>
      <c r="D264" s="58" t="s">
        <v>29</v>
      </c>
      <c r="E264" s="109" t="s">
        <v>469</v>
      </c>
      <c r="F264" s="65" t="s">
        <v>1508</v>
      </c>
      <c r="G264" s="58" t="s">
        <v>27</v>
      </c>
      <c r="H264" s="63">
        <v>39539</v>
      </c>
      <c r="I264" s="58" t="s">
        <v>28</v>
      </c>
      <c r="J264" s="44">
        <v>49884.55</v>
      </c>
      <c r="K264" s="52">
        <f>+J264*2.87%</f>
        <v>1431.6865850000002</v>
      </c>
      <c r="L264" s="57">
        <v>1580.39</v>
      </c>
      <c r="M264" s="52">
        <f>+J264*3.04%</f>
        <v>1516.4903200000001</v>
      </c>
      <c r="N264" s="52">
        <v>2319.7800000000002</v>
      </c>
      <c r="O264" s="52">
        <f>+J264-K264-L264-M264-N264</f>
        <v>43036.203095000004</v>
      </c>
      <c r="P264" s="64">
        <v>227</v>
      </c>
    </row>
    <row r="265" spans="1:16" ht="17.25" customHeight="1" x14ac:dyDescent="0.25">
      <c r="A265" s="58">
        <v>257</v>
      </c>
      <c r="B265" s="59" t="s">
        <v>487</v>
      </c>
      <c r="C265" s="59" t="s">
        <v>488</v>
      </c>
      <c r="D265" s="58" t="s">
        <v>29</v>
      </c>
      <c r="E265" s="60" t="s">
        <v>469</v>
      </c>
      <c r="F265" s="60" t="s">
        <v>1508</v>
      </c>
      <c r="G265" s="58" t="s">
        <v>27</v>
      </c>
      <c r="H265" s="63">
        <v>39539</v>
      </c>
      <c r="I265" s="58" t="s">
        <v>28</v>
      </c>
      <c r="J265" s="44">
        <v>49884.55</v>
      </c>
      <c r="K265" s="52">
        <f>+J265*2.87%</f>
        <v>1431.6865850000002</v>
      </c>
      <c r="L265" s="57">
        <v>1197.6600000000001</v>
      </c>
      <c r="M265" s="52">
        <f>+J265*3.04%</f>
        <v>1516.4903200000001</v>
      </c>
      <c r="N265" s="52">
        <v>0</v>
      </c>
      <c r="O265" s="52">
        <f>+J265-K265-L265-M265-N265</f>
        <v>45738.713094999999</v>
      </c>
      <c r="P265" s="64">
        <v>234</v>
      </c>
    </row>
    <row r="266" spans="1:16" ht="17.25" customHeight="1" x14ac:dyDescent="0.25">
      <c r="A266" s="58">
        <v>258</v>
      </c>
      <c r="B266" s="76" t="s">
        <v>489</v>
      </c>
      <c r="C266" s="76" t="s">
        <v>490</v>
      </c>
      <c r="D266" s="58" t="s">
        <v>29</v>
      </c>
      <c r="E266" s="60" t="s">
        <v>469</v>
      </c>
      <c r="F266" s="65" t="s">
        <v>1508</v>
      </c>
      <c r="G266" s="58" t="s">
        <v>27</v>
      </c>
      <c r="H266" s="63">
        <v>39846</v>
      </c>
      <c r="I266" s="58" t="s">
        <v>28</v>
      </c>
      <c r="J266" s="44">
        <v>49884.55</v>
      </c>
      <c r="K266" s="52">
        <f>+J266*2.87%</f>
        <v>1431.6865850000002</v>
      </c>
      <c r="L266" s="57">
        <v>1837.71</v>
      </c>
      <c r="M266" s="52">
        <f>+J266*3.04%</f>
        <v>1516.4903200000001</v>
      </c>
      <c r="N266" s="52">
        <v>0</v>
      </c>
      <c r="O266" s="52">
        <f>+J266-K266-L266-M266-N266</f>
        <v>45098.663095000004</v>
      </c>
      <c r="P266" s="64">
        <v>261</v>
      </c>
    </row>
    <row r="267" spans="1:16" ht="17.25" customHeight="1" x14ac:dyDescent="0.25">
      <c r="A267" s="58">
        <v>259</v>
      </c>
      <c r="B267" s="76" t="s">
        <v>41</v>
      </c>
      <c r="C267" s="76" t="s">
        <v>491</v>
      </c>
      <c r="D267" s="103" t="s">
        <v>29</v>
      </c>
      <c r="E267" s="60" t="s">
        <v>469</v>
      </c>
      <c r="F267" s="65" t="s">
        <v>1508</v>
      </c>
      <c r="G267" s="58" t="s">
        <v>27</v>
      </c>
      <c r="H267" s="63">
        <v>39539</v>
      </c>
      <c r="I267" s="58" t="s">
        <v>28</v>
      </c>
      <c r="J267" s="44">
        <v>49884.55</v>
      </c>
      <c r="K267" s="52">
        <f>+J267*2.87%</f>
        <v>1431.6865850000002</v>
      </c>
      <c r="L267" s="56">
        <v>1837.71</v>
      </c>
      <c r="M267" s="52">
        <f>+J267*3.04%</f>
        <v>1516.4903200000001</v>
      </c>
      <c r="N267" s="52">
        <v>400</v>
      </c>
      <c r="O267" s="52">
        <f>+J267-K267-L267-M267-N267</f>
        <v>44698.663095000004</v>
      </c>
      <c r="P267" s="64">
        <v>272</v>
      </c>
    </row>
    <row r="268" spans="1:16" ht="17.25" customHeight="1" x14ac:dyDescent="0.25">
      <c r="A268" s="58">
        <v>260</v>
      </c>
      <c r="B268" s="76" t="s">
        <v>492</v>
      </c>
      <c r="C268" s="76" t="s">
        <v>493</v>
      </c>
      <c r="D268" s="58" t="s">
        <v>29</v>
      </c>
      <c r="E268" s="60" t="s">
        <v>469</v>
      </c>
      <c r="F268" s="65" t="s">
        <v>1508</v>
      </c>
      <c r="G268" s="58" t="s">
        <v>27</v>
      </c>
      <c r="H268" s="63">
        <v>39539</v>
      </c>
      <c r="I268" s="58" t="s">
        <v>28</v>
      </c>
      <c r="J268" s="44">
        <v>49884.55</v>
      </c>
      <c r="K268" s="52">
        <f>+J268*2.87%</f>
        <v>1431.6865850000002</v>
      </c>
      <c r="L268" s="57">
        <v>1580.39</v>
      </c>
      <c r="M268" s="52">
        <f>+J268*3.04%</f>
        <v>1516.4903200000001</v>
      </c>
      <c r="N268" s="52">
        <v>2066.0300000000002</v>
      </c>
      <c r="O268" s="52">
        <f>+J268-K268-L268-M268-N268</f>
        <v>43289.953095000004</v>
      </c>
      <c r="P268" s="64">
        <v>281</v>
      </c>
    </row>
    <row r="269" spans="1:16" ht="17.25" customHeight="1" x14ac:dyDescent="0.25">
      <c r="A269" s="58">
        <v>261</v>
      </c>
      <c r="B269" s="76" t="s">
        <v>494</v>
      </c>
      <c r="C269" s="76" t="s">
        <v>495</v>
      </c>
      <c r="D269" s="58" t="s">
        <v>29</v>
      </c>
      <c r="E269" s="60" t="s">
        <v>469</v>
      </c>
      <c r="F269" s="65" t="s">
        <v>1508</v>
      </c>
      <c r="G269" s="73" t="s">
        <v>27</v>
      </c>
      <c r="H269" s="86">
        <v>40147</v>
      </c>
      <c r="I269" s="73" t="s">
        <v>28</v>
      </c>
      <c r="J269" s="44">
        <v>49884.55</v>
      </c>
      <c r="K269" s="52">
        <f>+J269*2.87%</f>
        <v>1431.6865850000002</v>
      </c>
      <c r="L269" s="57">
        <v>1580.39</v>
      </c>
      <c r="M269" s="52">
        <f>+J269*3.04%</f>
        <v>1516.4903200000001</v>
      </c>
      <c r="N269" s="52">
        <v>2066.0300000000002</v>
      </c>
      <c r="O269" s="52">
        <f>+J269-K269-L269-M269-N269</f>
        <v>43289.953095000004</v>
      </c>
      <c r="P269" s="64">
        <v>317</v>
      </c>
    </row>
    <row r="270" spans="1:16" ht="17.25" customHeight="1" x14ac:dyDescent="0.25">
      <c r="A270" s="58">
        <v>262</v>
      </c>
      <c r="B270" s="76" t="s">
        <v>496</v>
      </c>
      <c r="C270" s="76" t="s">
        <v>497</v>
      </c>
      <c r="D270" s="58" t="s">
        <v>29</v>
      </c>
      <c r="E270" s="60" t="s">
        <v>469</v>
      </c>
      <c r="F270" s="65" t="s">
        <v>1508</v>
      </c>
      <c r="G270" s="58" t="s">
        <v>27</v>
      </c>
      <c r="H270" s="63">
        <v>39878</v>
      </c>
      <c r="I270" s="58" t="s">
        <v>28</v>
      </c>
      <c r="J270" s="44">
        <v>49884.55</v>
      </c>
      <c r="K270" s="52">
        <f>+J270*2.87%</f>
        <v>1431.6865850000002</v>
      </c>
      <c r="L270" s="57">
        <v>1837.71</v>
      </c>
      <c r="M270" s="52">
        <f>+J270*3.04%</f>
        <v>1516.4903200000001</v>
      </c>
      <c r="N270" s="52">
        <v>0</v>
      </c>
      <c r="O270" s="52">
        <f>+J270-K270-L270-M270-N270</f>
        <v>45098.663095000004</v>
      </c>
      <c r="P270" s="64">
        <v>319</v>
      </c>
    </row>
    <row r="271" spans="1:16" ht="17.25" customHeight="1" x14ac:dyDescent="0.25">
      <c r="A271" s="58">
        <v>263</v>
      </c>
      <c r="B271" s="76" t="s">
        <v>498</v>
      </c>
      <c r="C271" s="76" t="s">
        <v>499</v>
      </c>
      <c r="D271" s="58" t="s">
        <v>29</v>
      </c>
      <c r="E271" s="60" t="s">
        <v>469</v>
      </c>
      <c r="F271" s="65" t="s">
        <v>1508</v>
      </c>
      <c r="G271" s="58" t="s">
        <v>27</v>
      </c>
      <c r="H271" s="63">
        <v>39878</v>
      </c>
      <c r="I271" s="58" t="s">
        <v>28</v>
      </c>
      <c r="J271" s="44">
        <v>49884.55</v>
      </c>
      <c r="K271" s="52">
        <f>+J271*2.87%</f>
        <v>1431.6865850000002</v>
      </c>
      <c r="L271" s="57">
        <v>1837.71</v>
      </c>
      <c r="M271" s="52">
        <f>+J271*3.04%</f>
        <v>1516.4903200000001</v>
      </c>
      <c r="N271" s="52">
        <v>0</v>
      </c>
      <c r="O271" s="52">
        <f>+J271-K271-L271-M271-N271</f>
        <v>45098.663095000004</v>
      </c>
      <c r="P271" s="64">
        <v>320</v>
      </c>
    </row>
    <row r="272" spans="1:16" ht="17.25" customHeight="1" x14ac:dyDescent="0.25">
      <c r="A272" s="58">
        <v>264</v>
      </c>
      <c r="B272" s="76" t="s">
        <v>500</v>
      </c>
      <c r="C272" s="76" t="s">
        <v>501</v>
      </c>
      <c r="D272" s="58" t="s">
        <v>29</v>
      </c>
      <c r="E272" s="60" t="s">
        <v>469</v>
      </c>
      <c r="F272" s="65" t="s">
        <v>1508</v>
      </c>
      <c r="G272" s="58" t="s">
        <v>27</v>
      </c>
      <c r="H272" s="63">
        <v>39878</v>
      </c>
      <c r="I272" s="58" t="s">
        <v>28</v>
      </c>
      <c r="J272" s="44">
        <v>49884.55</v>
      </c>
      <c r="K272" s="52">
        <f>+J272*2.87%</f>
        <v>1431.6865850000002</v>
      </c>
      <c r="L272" s="57">
        <v>1837.71</v>
      </c>
      <c r="M272" s="52">
        <f>+J272*3.04%</f>
        <v>1516.4903200000001</v>
      </c>
      <c r="N272" s="52">
        <v>2025</v>
      </c>
      <c r="O272" s="52">
        <f>+J272-K272-L272-M272-N272</f>
        <v>43073.663095000004</v>
      </c>
      <c r="P272" s="64">
        <v>321</v>
      </c>
    </row>
    <row r="273" spans="1:16" ht="17.25" customHeight="1" x14ac:dyDescent="0.25">
      <c r="A273" s="58">
        <v>265</v>
      </c>
      <c r="B273" s="76" t="s">
        <v>502</v>
      </c>
      <c r="C273" s="76" t="s">
        <v>503</v>
      </c>
      <c r="D273" s="58" t="s">
        <v>29</v>
      </c>
      <c r="E273" s="60" t="s">
        <v>469</v>
      </c>
      <c r="F273" s="65" t="s">
        <v>1508</v>
      </c>
      <c r="G273" s="58" t="s">
        <v>27</v>
      </c>
      <c r="H273" s="63">
        <v>39873</v>
      </c>
      <c r="I273" s="58" t="s">
        <v>28</v>
      </c>
      <c r="J273" s="44">
        <v>49884.55</v>
      </c>
      <c r="K273" s="52">
        <f>+J273*2.87%</f>
        <v>1431.6865850000002</v>
      </c>
      <c r="L273" s="57">
        <v>1323.07</v>
      </c>
      <c r="M273" s="52">
        <f>+J273*3.04%</f>
        <v>1516.4903200000001</v>
      </c>
      <c r="N273" s="52">
        <v>3839.56</v>
      </c>
      <c r="O273" s="52">
        <f>+J273-K273-L273-M273-N273</f>
        <v>41773.743095000005</v>
      </c>
      <c r="P273" s="64">
        <v>322</v>
      </c>
    </row>
    <row r="274" spans="1:16" ht="17.25" customHeight="1" x14ac:dyDescent="0.25">
      <c r="A274" s="58">
        <v>266</v>
      </c>
      <c r="B274" s="76" t="s">
        <v>504</v>
      </c>
      <c r="C274" s="76" t="s">
        <v>505</v>
      </c>
      <c r="D274" s="58" t="s">
        <v>29</v>
      </c>
      <c r="E274" s="60" t="s">
        <v>469</v>
      </c>
      <c r="F274" s="65" t="s">
        <v>1508</v>
      </c>
      <c r="G274" s="58" t="s">
        <v>27</v>
      </c>
      <c r="H274" s="63">
        <v>39878</v>
      </c>
      <c r="I274" s="58" t="s">
        <v>28</v>
      </c>
      <c r="J274" s="44">
        <v>49884.55</v>
      </c>
      <c r="K274" s="52">
        <f>+J274*2.87%</f>
        <v>1431.6865850000002</v>
      </c>
      <c r="L274" s="57">
        <v>1837.71</v>
      </c>
      <c r="M274" s="52">
        <f>+J274*3.04%</f>
        <v>1516.4903200000001</v>
      </c>
      <c r="N274" s="52">
        <v>0</v>
      </c>
      <c r="O274" s="52">
        <f>+J274-K274-L274-M274-N274</f>
        <v>45098.663095000004</v>
      </c>
      <c r="P274" s="64">
        <v>323</v>
      </c>
    </row>
    <row r="275" spans="1:16" ht="17.25" customHeight="1" x14ac:dyDescent="0.25">
      <c r="A275" s="58">
        <v>267</v>
      </c>
      <c r="B275" s="76" t="s">
        <v>268</v>
      </c>
      <c r="C275" s="76" t="s">
        <v>506</v>
      </c>
      <c r="D275" s="58" t="s">
        <v>29</v>
      </c>
      <c r="E275" s="60" t="s">
        <v>469</v>
      </c>
      <c r="F275" s="65" t="s">
        <v>1508</v>
      </c>
      <c r="G275" s="58" t="s">
        <v>27</v>
      </c>
      <c r="H275" s="63">
        <v>39878</v>
      </c>
      <c r="I275" s="58" t="s">
        <v>28</v>
      </c>
      <c r="J275" s="44">
        <v>49884.55</v>
      </c>
      <c r="K275" s="52">
        <f>+J275*2.87%</f>
        <v>1431.6865850000002</v>
      </c>
      <c r="L275" s="57">
        <v>1580.39</v>
      </c>
      <c r="M275" s="52">
        <f>+J275*3.04%</f>
        <v>1516.4903200000001</v>
      </c>
      <c r="N275" s="52">
        <v>2319.7800000000002</v>
      </c>
      <c r="O275" s="52">
        <f>+J275-K275-L275-M275-N275</f>
        <v>43036.203095000004</v>
      </c>
      <c r="P275" s="64">
        <v>324</v>
      </c>
    </row>
    <row r="276" spans="1:16" ht="17.25" customHeight="1" x14ac:dyDescent="0.25">
      <c r="A276" s="58">
        <v>268</v>
      </c>
      <c r="B276" s="76" t="s">
        <v>507</v>
      </c>
      <c r="C276" s="76" t="s">
        <v>508</v>
      </c>
      <c r="D276" s="58" t="s">
        <v>29</v>
      </c>
      <c r="E276" s="60" t="s">
        <v>469</v>
      </c>
      <c r="F276" s="65" t="s">
        <v>1508</v>
      </c>
      <c r="G276" s="58" t="s">
        <v>27</v>
      </c>
      <c r="H276" s="63">
        <v>39878</v>
      </c>
      <c r="I276" s="58" t="s">
        <v>28</v>
      </c>
      <c r="J276" s="44">
        <v>49884.55</v>
      </c>
      <c r="K276" s="52">
        <f>+J276*2.87%</f>
        <v>1431.6865850000002</v>
      </c>
      <c r="L276" s="57">
        <v>1323.07</v>
      </c>
      <c r="M276" s="52">
        <f>+J276*3.04%</f>
        <v>1516.4903200000001</v>
      </c>
      <c r="N276" s="52">
        <v>5302.92</v>
      </c>
      <c r="O276" s="52">
        <f>+J276-K276-L276-M276-N276</f>
        <v>40310.383095000005</v>
      </c>
      <c r="P276" s="64">
        <v>325</v>
      </c>
    </row>
    <row r="277" spans="1:16" ht="17.25" customHeight="1" x14ac:dyDescent="0.25">
      <c r="A277" s="58">
        <v>269</v>
      </c>
      <c r="B277" s="76" t="s">
        <v>509</v>
      </c>
      <c r="C277" s="76" t="s">
        <v>510</v>
      </c>
      <c r="D277" s="58" t="s">
        <v>29</v>
      </c>
      <c r="E277" s="60" t="s">
        <v>469</v>
      </c>
      <c r="F277" s="65" t="s">
        <v>1508</v>
      </c>
      <c r="G277" s="58" t="s">
        <v>27</v>
      </c>
      <c r="H277" s="63">
        <v>39878</v>
      </c>
      <c r="I277" s="58" t="s">
        <v>28</v>
      </c>
      <c r="J277" s="44">
        <v>49885</v>
      </c>
      <c r="K277" s="52">
        <f>+J277*2.87%</f>
        <v>1431.6994999999999</v>
      </c>
      <c r="L277" s="57">
        <v>982.97</v>
      </c>
      <c r="M277" s="52">
        <f>+J277*3.04%</f>
        <v>1516.5039999999999</v>
      </c>
      <c r="N277" s="52">
        <v>1919.78</v>
      </c>
      <c r="O277" s="52">
        <f>+J277-K277-L277-M277-N277</f>
        <v>44034.046499999997</v>
      </c>
      <c r="P277" s="64">
        <v>326</v>
      </c>
    </row>
    <row r="278" spans="1:16" ht="17.25" customHeight="1" x14ac:dyDescent="0.25">
      <c r="A278" s="58">
        <v>270</v>
      </c>
      <c r="B278" s="76" t="s">
        <v>511</v>
      </c>
      <c r="C278" s="76" t="s">
        <v>512</v>
      </c>
      <c r="D278" s="58" t="s">
        <v>29</v>
      </c>
      <c r="E278" s="60" t="s">
        <v>469</v>
      </c>
      <c r="F278" s="65" t="s">
        <v>1508</v>
      </c>
      <c r="G278" s="58" t="s">
        <v>27</v>
      </c>
      <c r="H278" s="63">
        <v>39539</v>
      </c>
      <c r="I278" s="58" t="s">
        <v>28</v>
      </c>
      <c r="J278" s="44">
        <v>49884.55</v>
      </c>
      <c r="K278" s="52">
        <f>+J278*2.87%</f>
        <v>1431.6865850000002</v>
      </c>
      <c r="L278" s="57">
        <v>1837.71</v>
      </c>
      <c r="M278" s="52">
        <f>+J278*3.04%</f>
        <v>1516.4903200000001</v>
      </c>
      <c r="N278" s="52">
        <v>0</v>
      </c>
      <c r="O278" s="52">
        <f>+J278-K278-L278-M278-N278</f>
        <v>45098.663095000004</v>
      </c>
      <c r="P278" s="64">
        <v>327</v>
      </c>
    </row>
    <row r="279" spans="1:16" ht="17.25" customHeight="1" x14ac:dyDescent="0.25">
      <c r="A279" s="58">
        <v>271</v>
      </c>
      <c r="B279" s="76" t="s">
        <v>513</v>
      </c>
      <c r="C279" s="76" t="s">
        <v>514</v>
      </c>
      <c r="D279" s="58" t="s">
        <v>29</v>
      </c>
      <c r="E279" s="60" t="s">
        <v>469</v>
      </c>
      <c r="F279" s="65" t="s">
        <v>1508</v>
      </c>
      <c r="G279" s="58" t="s">
        <v>27</v>
      </c>
      <c r="H279" s="63">
        <v>39539</v>
      </c>
      <c r="I279" s="58" t="s">
        <v>28</v>
      </c>
      <c r="J279" s="44">
        <v>49884.55</v>
      </c>
      <c r="K279" s="52">
        <f>+J279*2.87%</f>
        <v>1431.6865850000002</v>
      </c>
      <c r="L279" s="57">
        <v>1580.39</v>
      </c>
      <c r="M279" s="52">
        <f>+J279*3.04%</f>
        <v>1516.4903200000001</v>
      </c>
      <c r="N279" s="52">
        <v>1919.78</v>
      </c>
      <c r="O279" s="52">
        <f>+J279-K279-L279-M279-N279</f>
        <v>43436.203095000004</v>
      </c>
      <c r="P279" s="64">
        <v>328</v>
      </c>
    </row>
    <row r="280" spans="1:16" ht="17.25" customHeight="1" x14ac:dyDescent="0.25">
      <c r="A280" s="58">
        <v>272</v>
      </c>
      <c r="B280" s="76" t="s">
        <v>515</v>
      </c>
      <c r="C280" s="76" t="s">
        <v>516</v>
      </c>
      <c r="D280" s="58" t="s">
        <v>29</v>
      </c>
      <c r="E280" s="60" t="s">
        <v>469</v>
      </c>
      <c r="F280" s="65" t="s">
        <v>1508</v>
      </c>
      <c r="G280" s="58" t="s">
        <v>27</v>
      </c>
      <c r="H280" s="63">
        <v>39539</v>
      </c>
      <c r="I280" s="58" t="s">
        <v>28</v>
      </c>
      <c r="J280" s="44">
        <v>49884.55</v>
      </c>
      <c r="K280" s="52">
        <f>+J280*2.87%</f>
        <v>1431.6865850000002</v>
      </c>
      <c r="L280" s="57">
        <v>1837.71</v>
      </c>
      <c r="M280" s="52">
        <f>+J280*3.04%</f>
        <v>1516.4903200000001</v>
      </c>
      <c r="N280" s="52">
        <v>1125</v>
      </c>
      <c r="O280" s="52">
        <f>+J280-K280-L280-M280-N280</f>
        <v>43973.663095000004</v>
      </c>
      <c r="P280" s="64">
        <v>329</v>
      </c>
    </row>
    <row r="281" spans="1:16" ht="17.25" customHeight="1" x14ac:dyDescent="0.25">
      <c r="A281" s="58">
        <v>273</v>
      </c>
      <c r="B281" s="76" t="s">
        <v>517</v>
      </c>
      <c r="C281" s="76" t="s">
        <v>518</v>
      </c>
      <c r="D281" s="58" t="s">
        <v>29</v>
      </c>
      <c r="E281" s="60" t="s">
        <v>469</v>
      </c>
      <c r="F281" s="65" t="s">
        <v>1508</v>
      </c>
      <c r="G281" s="58" t="s">
        <v>27</v>
      </c>
      <c r="H281" s="63">
        <v>40026</v>
      </c>
      <c r="I281" s="58" t="s">
        <v>28</v>
      </c>
      <c r="J281" s="44">
        <v>49884.55</v>
      </c>
      <c r="K281" s="52">
        <f>+J281*2.87%</f>
        <v>1431.6865850000002</v>
      </c>
      <c r="L281" s="57">
        <v>1837.71</v>
      </c>
      <c r="M281" s="52">
        <f>+J281*3.04%</f>
        <v>1516.4903200000001</v>
      </c>
      <c r="N281" s="52">
        <v>400</v>
      </c>
      <c r="O281" s="52">
        <f>+J281-K281-L281-M281-N281</f>
        <v>44698.663095000004</v>
      </c>
      <c r="P281" s="64">
        <v>343</v>
      </c>
    </row>
    <row r="282" spans="1:16" ht="17.25" customHeight="1" x14ac:dyDescent="0.25">
      <c r="A282" s="58">
        <v>274</v>
      </c>
      <c r="B282" s="76" t="s">
        <v>519</v>
      </c>
      <c r="C282" s="76" t="s">
        <v>520</v>
      </c>
      <c r="D282" s="58" t="s">
        <v>29</v>
      </c>
      <c r="E282" s="60" t="s">
        <v>469</v>
      </c>
      <c r="F282" s="65" t="s">
        <v>1508</v>
      </c>
      <c r="G282" s="58" t="s">
        <v>27</v>
      </c>
      <c r="H282" s="63">
        <v>39661</v>
      </c>
      <c r="I282" s="58" t="s">
        <v>28</v>
      </c>
      <c r="J282" s="44">
        <v>49885.55</v>
      </c>
      <c r="K282" s="52">
        <f>+J282*2.87%</f>
        <v>1431.715285</v>
      </c>
      <c r="L282" s="57">
        <v>1837.85</v>
      </c>
      <c r="M282" s="52">
        <f>+J282*3.04%</f>
        <v>1516.52072</v>
      </c>
      <c r="N282" s="52">
        <v>400</v>
      </c>
      <c r="O282" s="52">
        <f>+J282-K282-L282-M282-N282</f>
        <v>44699.463995000006</v>
      </c>
      <c r="P282" s="64">
        <v>345</v>
      </c>
    </row>
    <row r="283" spans="1:16" ht="25.5" customHeight="1" x14ac:dyDescent="0.25">
      <c r="A283" s="58">
        <v>275</v>
      </c>
      <c r="B283" s="76" t="s">
        <v>521</v>
      </c>
      <c r="C283" s="76" t="s">
        <v>522</v>
      </c>
      <c r="D283" s="58" t="s">
        <v>29</v>
      </c>
      <c r="E283" s="60" t="s">
        <v>469</v>
      </c>
      <c r="F283" s="65" t="s">
        <v>1508</v>
      </c>
      <c r="G283" s="58" t="s">
        <v>27</v>
      </c>
      <c r="H283" s="63">
        <v>40452</v>
      </c>
      <c r="I283" s="58" t="s">
        <v>28</v>
      </c>
      <c r="J283" s="44">
        <v>49884.55</v>
      </c>
      <c r="K283" s="52">
        <f>+J283*2.87%</f>
        <v>1431.6865850000002</v>
      </c>
      <c r="L283" s="57">
        <v>1837.71</v>
      </c>
      <c r="M283" s="52">
        <f>+J283*3.04%</f>
        <v>1516.4903200000001</v>
      </c>
      <c r="N283" s="52">
        <v>32680.959999999999</v>
      </c>
      <c r="O283" s="52">
        <f>+J283-K283-L283-M283-N283</f>
        <v>12417.703095000004</v>
      </c>
      <c r="P283" s="64">
        <v>352</v>
      </c>
    </row>
    <row r="284" spans="1:16" ht="17.25" customHeight="1" x14ac:dyDescent="0.25">
      <c r="A284" s="58">
        <v>276</v>
      </c>
      <c r="B284" s="76" t="s">
        <v>523</v>
      </c>
      <c r="C284" s="76" t="s">
        <v>524</v>
      </c>
      <c r="D284" s="58" t="s">
        <v>29</v>
      </c>
      <c r="E284" s="60" t="s">
        <v>469</v>
      </c>
      <c r="F284" s="65" t="s">
        <v>1508</v>
      </c>
      <c r="G284" s="58" t="s">
        <v>27</v>
      </c>
      <c r="H284" s="63">
        <v>39600</v>
      </c>
      <c r="I284" s="58" t="s">
        <v>28</v>
      </c>
      <c r="J284" s="44">
        <v>49884.55</v>
      </c>
      <c r="K284" s="52">
        <f>+J284*2.87%</f>
        <v>1431.6865850000002</v>
      </c>
      <c r="L284" s="57">
        <v>1837.71</v>
      </c>
      <c r="M284" s="52">
        <f>+J284*3.04%</f>
        <v>1516.4903200000001</v>
      </c>
      <c r="N284" s="52">
        <v>23440.58</v>
      </c>
      <c r="O284" s="52">
        <f>+J284-K284-L284-M284-N284</f>
        <v>21658.083095000002</v>
      </c>
      <c r="P284" s="64">
        <v>353</v>
      </c>
    </row>
    <row r="285" spans="1:16" ht="17.25" customHeight="1" x14ac:dyDescent="0.25">
      <c r="A285" s="58">
        <v>277</v>
      </c>
      <c r="B285" s="76" t="s">
        <v>525</v>
      </c>
      <c r="C285" s="76" t="s">
        <v>526</v>
      </c>
      <c r="D285" s="58" t="s">
        <v>29</v>
      </c>
      <c r="E285" s="60" t="s">
        <v>469</v>
      </c>
      <c r="F285" s="65" t="s">
        <v>1508</v>
      </c>
      <c r="G285" s="58" t="s">
        <v>27</v>
      </c>
      <c r="H285" s="63">
        <v>39603</v>
      </c>
      <c r="I285" s="58" t="s">
        <v>28</v>
      </c>
      <c r="J285" s="44">
        <v>49884.55</v>
      </c>
      <c r="K285" s="52">
        <f>+J285*2.87%</f>
        <v>1431.6865850000002</v>
      </c>
      <c r="L285" s="57">
        <v>1837.71</v>
      </c>
      <c r="M285" s="52">
        <f>+J285*3.04%</f>
        <v>1516.4903200000001</v>
      </c>
      <c r="N285" s="52">
        <v>1425</v>
      </c>
      <c r="O285" s="52">
        <f>+J285-K285-L285-M285-N285</f>
        <v>43673.663095000004</v>
      </c>
      <c r="P285" s="64">
        <v>356</v>
      </c>
    </row>
    <row r="286" spans="1:16" ht="17.25" customHeight="1" x14ac:dyDescent="0.25">
      <c r="A286" s="58">
        <v>278</v>
      </c>
      <c r="B286" s="76" t="s">
        <v>527</v>
      </c>
      <c r="C286" s="76" t="s">
        <v>528</v>
      </c>
      <c r="D286" s="58" t="s">
        <v>29</v>
      </c>
      <c r="E286" s="60" t="s">
        <v>469</v>
      </c>
      <c r="F286" s="65" t="s">
        <v>1508</v>
      </c>
      <c r="G286" s="58" t="s">
        <v>27</v>
      </c>
      <c r="H286" s="63">
        <v>40228</v>
      </c>
      <c r="I286" s="58" t="s">
        <v>28</v>
      </c>
      <c r="J286" s="44">
        <v>49884.55</v>
      </c>
      <c r="K286" s="52">
        <f>+J286*2.87%</f>
        <v>1431.6865850000002</v>
      </c>
      <c r="L286" s="57">
        <v>1580.39</v>
      </c>
      <c r="M286" s="52">
        <f>+J286*3.04%</f>
        <v>1516.4903200000001</v>
      </c>
      <c r="N286" s="52">
        <v>18490.14</v>
      </c>
      <c r="O286" s="52">
        <f>+J286-K286-L286-M286-N286</f>
        <v>26865.843095000004</v>
      </c>
      <c r="P286" s="64">
        <v>365</v>
      </c>
    </row>
    <row r="287" spans="1:16" ht="17.25" customHeight="1" x14ac:dyDescent="0.25">
      <c r="A287" s="58">
        <v>279</v>
      </c>
      <c r="B287" s="76" t="s">
        <v>529</v>
      </c>
      <c r="C287" s="76" t="s">
        <v>530</v>
      </c>
      <c r="D287" s="58" t="s">
        <v>29</v>
      </c>
      <c r="E287" s="60" t="s">
        <v>469</v>
      </c>
      <c r="F287" s="65" t="s">
        <v>1508</v>
      </c>
      <c r="G287" s="58" t="s">
        <v>27</v>
      </c>
      <c r="H287" s="63">
        <v>40238</v>
      </c>
      <c r="I287" s="58" t="s">
        <v>28</v>
      </c>
      <c r="J287" s="44">
        <v>49884.55</v>
      </c>
      <c r="K287" s="52">
        <f>+J287*2.87%</f>
        <v>1431.6865850000002</v>
      </c>
      <c r="L287" s="57">
        <v>1580.39</v>
      </c>
      <c r="M287" s="52">
        <f>+J287*3.04%</f>
        <v>1516.4903200000001</v>
      </c>
      <c r="N287" s="52">
        <v>18586.11</v>
      </c>
      <c r="O287" s="52">
        <f>+J287-K287-L287-M287-N287</f>
        <v>26769.873095000003</v>
      </c>
      <c r="P287" s="64">
        <v>366</v>
      </c>
    </row>
    <row r="288" spans="1:16" ht="17.25" customHeight="1" x14ac:dyDescent="0.25">
      <c r="A288" s="58">
        <v>280</v>
      </c>
      <c r="B288" s="76" t="s">
        <v>531</v>
      </c>
      <c r="C288" s="76" t="s">
        <v>532</v>
      </c>
      <c r="D288" s="58" t="s">
        <v>29</v>
      </c>
      <c r="E288" s="60" t="s">
        <v>469</v>
      </c>
      <c r="F288" s="65" t="s">
        <v>1508</v>
      </c>
      <c r="G288" s="58" t="s">
        <v>27</v>
      </c>
      <c r="H288" s="63">
        <v>40238</v>
      </c>
      <c r="I288" s="58" t="s">
        <v>28</v>
      </c>
      <c r="J288" s="44">
        <v>49884.55</v>
      </c>
      <c r="K288" s="52">
        <f>+J288*2.87%</f>
        <v>1431.6865850000002</v>
      </c>
      <c r="L288" s="57">
        <v>1837.71</v>
      </c>
      <c r="M288" s="52">
        <f>+J288*3.04%</f>
        <v>1516.4903200000001</v>
      </c>
      <c r="N288" s="52">
        <v>21982.04</v>
      </c>
      <c r="O288" s="52">
        <f>+J288-K288-L288-M288-N288</f>
        <v>23116.623095000003</v>
      </c>
      <c r="P288" s="64">
        <v>367</v>
      </c>
    </row>
    <row r="289" spans="1:16" ht="17.25" customHeight="1" x14ac:dyDescent="0.25">
      <c r="A289" s="58">
        <v>281</v>
      </c>
      <c r="B289" s="76" t="s">
        <v>533</v>
      </c>
      <c r="C289" s="76" t="s">
        <v>534</v>
      </c>
      <c r="D289" s="58" t="s">
        <v>29</v>
      </c>
      <c r="E289" s="60" t="s">
        <v>469</v>
      </c>
      <c r="F289" s="65" t="s">
        <v>1508</v>
      </c>
      <c r="G289" s="58" t="s">
        <v>27</v>
      </c>
      <c r="H289" s="63">
        <v>40491</v>
      </c>
      <c r="I289" s="58" t="s">
        <v>28</v>
      </c>
      <c r="J289" s="44">
        <v>49884.55</v>
      </c>
      <c r="K289" s="52">
        <f>+J289*2.87%</f>
        <v>1431.6865850000002</v>
      </c>
      <c r="L289" s="57">
        <v>1580.39</v>
      </c>
      <c r="M289" s="52">
        <f>+J289*3.04%</f>
        <v>1516.4903200000001</v>
      </c>
      <c r="N289" s="52">
        <v>22414.6</v>
      </c>
      <c r="O289" s="52">
        <f>+J289-K289-L289-M289-N289</f>
        <v>22941.383095000005</v>
      </c>
      <c r="P289" s="64">
        <v>369</v>
      </c>
    </row>
    <row r="290" spans="1:16" ht="17.25" customHeight="1" x14ac:dyDescent="0.25">
      <c r="A290" s="58">
        <v>282</v>
      </c>
      <c r="B290" s="76" t="s">
        <v>535</v>
      </c>
      <c r="C290" s="76" t="s">
        <v>536</v>
      </c>
      <c r="D290" s="58" t="s">
        <v>29</v>
      </c>
      <c r="E290" s="60" t="s">
        <v>469</v>
      </c>
      <c r="F290" s="65" t="s">
        <v>1508</v>
      </c>
      <c r="G290" s="58" t="s">
        <v>27</v>
      </c>
      <c r="H290" s="63">
        <v>39539</v>
      </c>
      <c r="I290" s="58" t="s">
        <v>28</v>
      </c>
      <c r="J290" s="44">
        <v>49884.55</v>
      </c>
      <c r="K290" s="52">
        <f>+J290*2.87%</f>
        <v>1431.6865850000002</v>
      </c>
      <c r="L290" s="57">
        <v>1837.71</v>
      </c>
      <c r="M290" s="52">
        <f>+J290*3.04%</f>
        <v>1516.4903200000001</v>
      </c>
      <c r="N290" s="52">
        <v>0</v>
      </c>
      <c r="O290" s="52">
        <f>+J290-K290-L290-M290-N290</f>
        <v>45098.663095000004</v>
      </c>
      <c r="P290" s="64">
        <v>398</v>
      </c>
    </row>
    <row r="291" spans="1:16" ht="15.75" customHeight="1" x14ac:dyDescent="0.25">
      <c r="A291" s="58">
        <v>283</v>
      </c>
      <c r="B291" s="111" t="s">
        <v>537</v>
      </c>
      <c r="C291" s="112" t="s">
        <v>538</v>
      </c>
      <c r="D291" s="58" t="s">
        <v>29</v>
      </c>
      <c r="E291" s="120" t="s">
        <v>469</v>
      </c>
      <c r="F291" s="87" t="s">
        <v>1508</v>
      </c>
      <c r="G291" s="58" t="s">
        <v>27</v>
      </c>
      <c r="H291" s="63">
        <v>40041</v>
      </c>
      <c r="I291" s="58" t="s">
        <v>28</v>
      </c>
      <c r="J291" s="44">
        <v>49884.55</v>
      </c>
      <c r="K291" s="52">
        <f>+J291*2.87%</f>
        <v>1431.6865850000002</v>
      </c>
      <c r="L291" s="57">
        <v>1837.71</v>
      </c>
      <c r="M291" s="52">
        <f>+J291*3.04%</f>
        <v>1516.4903200000001</v>
      </c>
      <c r="N291" s="52">
        <v>0</v>
      </c>
      <c r="O291" s="52">
        <f>+J291-K291-L291-M291-N291</f>
        <v>45098.663095000004</v>
      </c>
      <c r="P291" s="64">
        <v>419</v>
      </c>
    </row>
    <row r="292" spans="1:16" ht="15.75" customHeight="1" x14ac:dyDescent="0.25">
      <c r="A292" s="58">
        <v>284</v>
      </c>
      <c r="B292" s="111" t="s">
        <v>539</v>
      </c>
      <c r="C292" s="112" t="s">
        <v>540</v>
      </c>
      <c r="D292" s="58" t="s">
        <v>29</v>
      </c>
      <c r="E292" s="120" t="s">
        <v>469</v>
      </c>
      <c r="F292" s="87" t="s">
        <v>1508</v>
      </c>
      <c r="G292" s="58" t="s">
        <v>27</v>
      </c>
      <c r="H292" s="63">
        <v>40041</v>
      </c>
      <c r="I292" s="58" t="s">
        <v>28</v>
      </c>
      <c r="J292" s="44">
        <v>49884.55</v>
      </c>
      <c r="K292" s="52">
        <f>+J292*2.87%</f>
        <v>1431.6865850000002</v>
      </c>
      <c r="L292" s="57">
        <v>1837.71</v>
      </c>
      <c r="M292" s="52">
        <f>+J292*3.04%</f>
        <v>1516.4903200000001</v>
      </c>
      <c r="N292" s="52">
        <v>0</v>
      </c>
      <c r="O292" s="52">
        <f>+J292-K292-L292-M292-N292</f>
        <v>45098.663095000004</v>
      </c>
      <c r="P292" s="64">
        <v>420</v>
      </c>
    </row>
    <row r="293" spans="1:16" ht="17.25" customHeight="1" x14ac:dyDescent="0.25">
      <c r="A293" s="58">
        <v>285</v>
      </c>
      <c r="B293" s="76" t="s">
        <v>541</v>
      </c>
      <c r="C293" s="76" t="s">
        <v>542</v>
      </c>
      <c r="D293" s="58" t="s">
        <v>29</v>
      </c>
      <c r="E293" s="60" t="s">
        <v>469</v>
      </c>
      <c r="F293" s="65" t="s">
        <v>1508</v>
      </c>
      <c r="G293" s="58" t="s">
        <v>27</v>
      </c>
      <c r="H293" s="63">
        <v>40041</v>
      </c>
      <c r="I293" s="58" t="s">
        <v>28</v>
      </c>
      <c r="J293" s="44">
        <v>49884.55</v>
      </c>
      <c r="K293" s="52">
        <f>+J293*2.87%</f>
        <v>1431.6865850000002</v>
      </c>
      <c r="L293" s="57">
        <v>1837.71</v>
      </c>
      <c r="M293" s="52">
        <f>+J293*3.04%</f>
        <v>1516.4903200000001</v>
      </c>
      <c r="N293" s="52">
        <v>0</v>
      </c>
      <c r="O293" s="52">
        <f>+J293-K293-L293-M293-N293</f>
        <v>45098.663095000004</v>
      </c>
      <c r="P293" s="64">
        <v>421</v>
      </c>
    </row>
    <row r="294" spans="1:16" ht="15.75" customHeight="1" x14ac:dyDescent="0.25">
      <c r="A294" s="58">
        <v>286</v>
      </c>
      <c r="B294" s="111" t="s">
        <v>543</v>
      </c>
      <c r="C294" s="112" t="s">
        <v>544</v>
      </c>
      <c r="D294" s="58" t="s">
        <v>29</v>
      </c>
      <c r="E294" s="120" t="s">
        <v>469</v>
      </c>
      <c r="F294" s="87" t="s">
        <v>1508</v>
      </c>
      <c r="G294" s="58" t="s">
        <v>27</v>
      </c>
      <c r="H294" s="63">
        <v>40041</v>
      </c>
      <c r="I294" s="58" t="s">
        <v>28</v>
      </c>
      <c r="J294" s="44">
        <v>49884.55</v>
      </c>
      <c r="K294" s="52">
        <f>+J294*2.87%</f>
        <v>1431.6865850000002</v>
      </c>
      <c r="L294" s="57">
        <v>1580.39</v>
      </c>
      <c r="M294" s="52">
        <f>+J294*3.04%</f>
        <v>1516.4903200000001</v>
      </c>
      <c r="N294" s="52">
        <v>2319.7800000000002</v>
      </c>
      <c r="O294" s="52">
        <f>+J294-K294-L294-M294-N294</f>
        <v>43036.203095000004</v>
      </c>
      <c r="P294" s="64">
        <v>422</v>
      </c>
    </row>
    <row r="295" spans="1:16" ht="15.75" customHeight="1" x14ac:dyDescent="0.25">
      <c r="A295" s="58">
        <v>287</v>
      </c>
      <c r="B295" s="111" t="s">
        <v>545</v>
      </c>
      <c r="C295" s="112" t="s">
        <v>546</v>
      </c>
      <c r="D295" s="58" t="s">
        <v>29</v>
      </c>
      <c r="E295" s="120" t="s">
        <v>469</v>
      </c>
      <c r="F295" s="87" t="s">
        <v>1508</v>
      </c>
      <c r="G295" s="58" t="s">
        <v>27</v>
      </c>
      <c r="H295" s="63">
        <v>40041</v>
      </c>
      <c r="I295" s="58" t="s">
        <v>28</v>
      </c>
      <c r="J295" s="44">
        <v>49884.55</v>
      </c>
      <c r="K295" s="52">
        <f>+J295*2.87%</f>
        <v>1431.6865850000002</v>
      </c>
      <c r="L295" s="57">
        <v>1837.71</v>
      </c>
      <c r="M295" s="52">
        <f>+J295*3.04%</f>
        <v>1516.4903200000001</v>
      </c>
      <c r="N295" s="52">
        <v>25311.62</v>
      </c>
      <c r="O295" s="52">
        <f>+J295-K295-L295-M295-N295</f>
        <v>19787.043095000005</v>
      </c>
      <c r="P295" s="64">
        <v>423</v>
      </c>
    </row>
    <row r="296" spans="1:16" ht="17.25" customHeight="1" x14ac:dyDescent="0.25">
      <c r="A296" s="58">
        <v>288</v>
      </c>
      <c r="B296" s="76" t="s">
        <v>272</v>
      </c>
      <c r="C296" s="76" t="s">
        <v>547</v>
      </c>
      <c r="D296" s="58" t="s">
        <v>29</v>
      </c>
      <c r="E296" s="60" t="s">
        <v>469</v>
      </c>
      <c r="F296" s="65" t="s">
        <v>1508</v>
      </c>
      <c r="G296" s="58" t="s">
        <v>27</v>
      </c>
      <c r="H296" s="63">
        <v>39603</v>
      </c>
      <c r="I296" s="58" t="s">
        <v>28</v>
      </c>
      <c r="J296" s="44">
        <v>49884.55</v>
      </c>
      <c r="K296" s="52">
        <f>+J296*2.87%</f>
        <v>1431.6865850000002</v>
      </c>
      <c r="L296" s="57">
        <v>1837.71</v>
      </c>
      <c r="M296" s="52">
        <f>+J296*3.04%</f>
        <v>1516.4903200000001</v>
      </c>
      <c r="N296" s="52">
        <v>4312.6499999999996</v>
      </c>
      <c r="O296" s="52">
        <f>+J296-K296-L296-M296-N296</f>
        <v>40786.013095000002</v>
      </c>
      <c r="P296" s="64">
        <v>424</v>
      </c>
    </row>
    <row r="297" spans="1:16" ht="17.25" customHeight="1" x14ac:dyDescent="0.25">
      <c r="A297" s="58">
        <v>289</v>
      </c>
      <c r="B297" s="76" t="s">
        <v>548</v>
      </c>
      <c r="C297" s="76" t="s">
        <v>549</v>
      </c>
      <c r="D297" s="58" t="s">
        <v>29</v>
      </c>
      <c r="E297" s="60" t="s">
        <v>469</v>
      </c>
      <c r="F297" s="65" t="s">
        <v>1508</v>
      </c>
      <c r="G297" s="58" t="s">
        <v>27</v>
      </c>
      <c r="H297" s="63">
        <v>39508</v>
      </c>
      <c r="I297" s="58" t="s">
        <v>28</v>
      </c>
      <c r="J297" s="44">
        <v>49884.55</v>
      </c>
      <c r="K297" s="52">
        <f>+J297*2.87%</f>
        <v>1431.6865850000002</v>
      </c>
      <c r="L297" s="57">
        <v>1323.07</v>
      </c>
      <c r="M297" s="52">
        <f>+J297*3.04%</f>
        <v>1516.4903200000001</v>
      </c>
      <c r="N297" s="52">
        <v>4239.5600000000004</v>
      </c>
      <c r="O297" s="52">
        <f>+J297-K297-L297-M297-N297</f>
        <v>41373.743095000005</v>
      </c>
      <c r="P297" s="64">
        <v>425</v>
      </c>
    </row>
    <row r="298" spans="1:16" ht="17.25" customHeight="1" x14ac:dyDescent="0.25">
      <c r="A298" s="58">
        <v>290</v>
      </c>
      <c r="B298" s="76" t="s">
        <v>550</v>
      </c>
      <c r="C298" s="76" t="s">
        <v>551</v>
      </c>
      <c r="D298" s="58" t="s">
        <v>29</v>
      </c>
      <c r="E298" s="60" t="s">
        <v>469</v>
      </c>
      <c r="F298" s="65" t="s">
        <v>1508</v>
      </c>
      <c r="G298" s="58" t="s">
        <v>27</v>
      </c>
      <c r="H298" s="63">
        <v>39539</v>
      </c>
      <c r="I298" s="58" t="s">
        <v>28</v>
      </c>
      <c r="J298" s="44">
        <v>49884.55</v>
      </c>
      <c r="K298" s="52">
        <f>+J298*2.87%</f>
        <v>1431.6865850000002</v>
      </c>
      <c r="L298" s="57">
        <v>1837.71</v>
      </c>
      <c r="M298" s="52">
        <f>+J298*3.04%</f>
        <v>1516.4903200000001</v>
      </c>
      <c r="N298" s="52">
        <v>0</v>
      </c>
      <c r="O298" s="52">
        <f>+J298-K298-L298-M298-N298</f>
        <v>45098.663095000004</v>
      </c>
      <c r="P298" s="64">
        <v>427</v>
      </c>
    </row>
    <row r="299" spans="1:16" ht="17.25" customHeight="1" x14ac:dyDescent="0.25">
      <c r="A299" s="58">
        <v>291</v>
      </c>
      <c r="B299" s="76" t="s">
        <v>552</v>
      </c>
      <c r="C299" s="76" t="s">
        <v>553</v>
      </c>
      <c r="D299" s="58" t="s">
        <v>29</v>
      </c>
      <c r="E299" s="60" t="s">
        <v>469</v>
      </c>
      <c r="F299" s="65" t="s">
        <v>1508</v>
      </c>
      <c r="G299" s="58" t="s">
        <v>27</v>
      </c>
      <c r="H299" s="63">
        <v>39692</v>
      </c>
      <c r="I299" s="58" t="s">
        <v>28</v>
      </c>
      <c r="J299" s="44">
        <v>49884.55</v>
      </c>
      <c r="K299" s="52">
        <f>+J299*2.87%</f>
        <v>1431.6865850000002</v>
      </c>
      <c r="L299" s="57">
        <v>1580.39</v>
      </c>
      <c r="M299" s="52">
        <f>+J299*3.04%</f>
        <v>1516.4903200000001</v>
      </c>
      <c r="N299" s="52">
        <v>13696.22</v>
      </c>
      <c r="O299" s="52">
        <f>+J299-K299-L299-M299-N299</f>
        <v>31659.763095000002</v>
      </c>
      <c r="P299" s="64">
        <v>429</v>
      </c>
    </row>
    <row r="300" spans="1:16" x14ac:dyDescent="0.25">
      <c r="A300" s="58">
        <v>292</v>
      </c>
      <c r="B300" s="76" t="s">
        <v>554</v>
      </c>
      <c r="C300" s="76" t="s">
        <v>555</v>
      </c>
      <c r="D300" s="58" t="s">
        <v>29</v>
      </c>
      <c r="E300" s="60" t="s">
        <v>469</v>
      </c>
      <c r="F300" s="65" t="s">
        <v>1508</v>
      </c>
      <c r="G300" s="58" t="s">
        <v>27</v>
      </c>
      <c r="H300" s="63">
        <v>39692</v>
      </c>
      <c r="I300" s="58" t="s">
        <v>28</v>
      </c>
      <c r="J300" s="44">
        <v>49884.55</v>
      </c>
      <c r="K300" s="52">
        <f>+J300*2.87%</f>
        <v>1431.6865850000002</v>
      </c>
      <c r="L300" s="57">
        <v>1837.71</v>
      </c>
      <c r="M300" s="52">
        <f>+J300*3.04%</f>
        <v>1516.4903200000001</v>
      </c>
      <c r="N300" s="52">
        <v>0</v>
      </c>
      <c r="O300" s="52">
        <f>+J300-K300-L300-M300-N300</f>
        <v>45098.663095000004</v>
      </c>
      <c r="P300" s="64">
        <v>430</v>
      </c>
    </row>
    <row r="301" spans="1:16" ht="15.75" customHeight="1" x14ac:dyDescent="0.25">
      <c r="A301" s="58">
        <v>293</v>
      </c>
      <c r="B301" s="111" t="s">
        <v>556</v>
      </c>
      <c r="C301" s="112" t="s">
        <v>557</v>
      </c>
      <c r="D301" s="58" t="s">
        <v>29</v>
      </c>
      <c r="E301" s="120" t="s">
        <v>469</v>
      </c>
      <c r="F301" s="87" t="s">
        <v>1508</v>
      </c>
      <c r="G301" s="58" t="s">
        <v>27</v>
      </c>
      <c r="H301" s="63">
        <v>39692</v>
      </c>
      <c r="I301" s="58" t="s">
        <v>28</v>
      </c>
      <c r="J301" s="44">
        <v>49884.55</v>
      </c>
      <c r="K301" s="52">
        <f>+J301*2.87%</f>
        <v>1431.6865850000002</v>
      </c>
      <c r="L301" s="57">
        <v>1837.71</v>
      </c>
      <c r="M301" s="52">
        <f>+J301*3.04%</f>
        <v>1516.4903200000001</v>
      </c>
      <c r="N301" s="52">
        <v>22824.25</v>
      </c>
      <c r="O301" s="52">
        <f>+J301-K301-L301-M301-N301</f>
        <v>22274.413095000004</v>
      </c>
      <c r="P301" s="64">
        <v>431</v>
      </c>
    </row>
    <row r="302" spans="1:16" ht="15.75" customHeight="1" x14ac:dyDescent="0.25">
      <c r="A302" s="58">
        <v>294</v>
      </c>
      <c r="B302" s="76" t="s">
        <v>558</v>
      </c>
      <c r="C302" s="76" t="s">
        <v>559</v>
      </c>
      <c r="D302" s="58" t="s">
        <v>29</v>
      </c>
      <c r="E302" s="60" t="s">
        <v>469</v>
      </c>
      <c r="F302" s="65" t="s">
        <v>1508</v>
      </c>
      <c r="G302" s="58" t="s">
        <v>27</v>
      </c>
      <c r="H302" s="63">
        <v>39539</v>
      </c>
      <c r="I302" s="58" t="s">
        <v>28</v>
      </c>
      <c r="J302" s="44">
        <v>49884.55</v>
      </c>
      <c r="K302" s="52">
        <f>+J302*2.87%</f>
        <v>1431.6865850000002</v>
      </c>
      <c r="L302" s="57">
        <v>1837.71</v>
      </c>
      <c r="M302" s="52">
        <f>+J302*3.04%</f>
        <v>1516.4903200000001</v>
      </c>
      <c r="N302" s="52">
        <v>400</v>
      </c>
      <c r="O302" s="52">
        <f>+J302-K302-L302-M302-N302</f>
        <v>44698.663095000004</v>
      </c>
      <c r="P302" s="64">
        <v>471</v>
      </c>
    </row>
    <row r="303" spans="1:16" ht="15.75" customHeight="1" x14ac:dyDescent="0.25">
      <c r="A303" s="58">
        <v>295</v>
      </c>
      <c r="B303" s="76" t="s">
        <v>560</v>
      </c>
      <c r="C303" s="76" t="s">
        <v>561</v>
      </c>
      <c r="D303" s="58" t="s">
        <v>29</v>
      </c>
      <c r="E303" s="60" t="s">
        <v>469</v>
      </c>
      <c r="F303" s="65" t="s">
        <v>1508</v>
      </c>
      <c r="G303" s="58" t="s">
        <v>27</v>
      </c>
      <c r="H303" s="63">
        <v>39539</v>
      </c>
      <c r="I303" s="58" t="s">
        <v>28</v>
      </c>
      <c r="J303" s="44">
        <v>49884.55</v>
      </c>
      <c r="K303" s="52">
        <f>+J303*2.87%</f>
        <v>1431.6865850000002</v>
      </c>
      <c r="L303" s="57">
        <v>1837.71</v>
      </c>
      <c r="M303" s="52">
        <f>+J303*3.04%</f>
        <v>1516.4903200000001</v>
      </c>
      <c r="N303" s="52">
        <v>0</v>
      </c>
      <c r="O303" s="52">
        <f>+J303-K303-L303-M303-N303</f>
        <v>45098.663095000004</v>
      </c>
      <c r="P303" s="64">
        <v>472</v>
      </c>
    </row>
    <row r="304" spans="1:16" ht="17.25" customHeight="1" x14ac:dyDescent="0.25">
      <c r="A304" s="58">
        <v>296</v>
      </c>
      <c r="B304" s="76" t="s">
        <v>562</v>
      </c>
      <c r="C304" s="76" t="s">
        <v>563</v>
      </c>
      <c r="D304" s="58" t="s">
        <v>29</v>
      </c>
      <c r="E304" s="60" t="s">
        <v>469</v>
      </c>
      <c r="F304" s="65" t="s">
        <v>1508</v>
      </c>
      <c r="G304" s="58" t="s">
        <v>27</v>
      </c>
      <c r="H304" s="63">
        <v>41162</v>
      </c>
      <c r="I304" s="58" t="s">
        <v>28</v>
      </c>
      <c r="J304" s="44">
        <v>49884.55</v>
      </c>
      <c r="K304" s="52">
        <f>+J304*2.87%</f>
        <v>1431.6865850000002</v>
      </c>
      <c r="L304" s="57">
        <v>1837.71</v>
      </c>
      <c r="M304" s="52">
        <f>+J304*3.04%</f>
        <v>1516.4903200000001</v>
      </c>
      <c r="N304" s="52">
        <v>0</v>
      </c>
      <c r="O304" s="52">
        <f>+J304-K304-L304-M304-N304</f>
        <v>45098.663095000004</v>
      </c>
      <c r="P304" s="64">
        <v>487</v>
      </c>
    </row>
    <row r="305" spans="1:16" ht="17.25" customHeight="1" x14ac:dyDescent="0.25">
      <c r="A305" s="58">
        <v>297</v>
      </c>
      <c r="B305" s="76" t="s">
        <v>564</v>
      </c>
      <c r="C305" s="76" t="s">
        <v>565</v>
      </c>
      <c r="D305" s="58" t="s">
        <v>29</v>
      </c>
      <c r="E305" s="60" t="s">
        <v>469</v>
      </c>
      <c r="F305" s="65" t="s">
        <v>1508</v>
      </c>
      <c r="G305" s="58" t="s">
        <v>27</v>
      </c>
      <c r="H305" s="63">
        <v>41548</v>
      </c>
      <c r="I305" s="58" t="s">
        <v>28</v>
      </c>
      <c r="J305" s="44">
        <v>49884.55</v>
      </c>
      <c r="K305" s="52">
        <f>+J305*2.87%</f>
        <v>1431.6865850000002</v>
      </c>
      <c r="L305" s="57">
        <v>1837.71</v>
      </c>
      <c r="M305" s="52">
        <f>+J305*3.04%</f>
        <v>1516.4903200000001</v>
      </c>
      <c r="N305" s="52">
        <v>9861.17</v>
      </c>
      <c r="O305" s="52">
        <f>+J305-K305-L305-M305-N305</f>
        <v>35237.493095000005</v>
      </c>
      <c r="P305" s="64">
        <v>505</v>
      </c>
    </row>
    <row r="306" spans="1:16" ht="17.25" customHeight="1" x14ac:dyDescent="0.25">
      <c r="A306" s="58">
        <v>298</v>
      </c>
      <c r="B306" s="76" t="s">
        <v>566</v>
      </c>
      <c r="C306" s="76" t="s">
        <v>567</v>
      </c>
      <c r="D306" s="58" t="s">
        <v>29</v>
      </c>
      <c r="E306" s="60" t="s">
        <v>469</v>
      </c>
      <c r="F306" s="65" t="s">
        <v>1508</v>
      </c>
      <c r="G306" s="58" t="s">
        <v>27</v>
      </c>
      <c r="H306" s="63">
        <v>41548</v>
      </c>
      <c r="I306" s="58" t="s">
        <v>28</v>
      </c>
      <c r="J306" s="44">
        <v>49884.55</v>
      </c>
      <c r="K306" s="52">
        <f>+J306*2.87%</f>
        <v>1431.6865850000002</v>
      </c>
      <c r="L306" s="57">
        <v>1837.71</v>
      </c>
      <c r="M306" s="52">
        <f>+J306*3.04%</f>
        <v>1516.4903200000001</v>
      </c>
      <c r="N306" s="52">
        <v>400</v>
      </c>
      <c r="O306" s="52">
        <f>+J306-K306-L306-M306-N306</f>
        <v>44698.663095000004</v>
      </c>
      <c r="P306" s="64">
        <v>506</v>
      </c>
    </row>
    <row r="307" spans="1:16" ht="17.25" customHeight="1" x14ac:dyDescent="0.25">
      <c r="A307" s="58">
        <v>299</v>
      </c>
      <c r="B307" s="76" t="s">
        <v>568</v>
      </c>
      <c r="C307" s="76" t="s">
        <v>569</v>
      </c>
      <c r="D307" s="58" t="s">
        <v>29</v>
      </c>
      <c r="E307" s="60" t="s">
        <v>469</v>
      </c>
      <c r="F307" s="65" t="s">
        <v>1508</v>
      </c>
      <c r="G307" s="58" t="s">
        <v>27</v>
      </c>
      <c r="H307" s="63">
        <v>41730</v>
      </c>
      <c r="I307" s="58" t="s">
        <v>28</v>
      </c>
      <c r="J307" s="44">
        <v>49884.55</v>
      </c>
      <c r="K307" s="52">
        <f>+J307*2.87%</f>
        <v>1431.6865850000002</v>
      </c>
      <c r="L307" s="57">
        <v>1837.71</v>
      </c>
      <c r="M307" s="52">
        <f>+J307*3.04%</f>
        <v>1516.4903200000001</v>
      </c>
      <c r="N307" s="52">
        <v>400</v>
      </c>
      <c r="O307" s="52">
        <f>+J307-K307-L307-M307-N307</f>
        <v>44698.663095000004</v>
      </c>
      <c r="P307" s="64">
        <v>508</v>
      </c>
    </row>
    <row r="308" spans="1:16" ht="17.25" customHeight="1" x14ac:dyDescent="0.25">
      <c r="A308" s="58">
        <v>300</v>
      </c>
      <c r="B308" s="76" t="s">
        <v>570</v>
      </c>
      <c r="C308" s="76" t="s">
        <v>571</v>
      </c>
      <c r="D308" s="58" t="s">
        <v>29</v>
      </c>
      <c r="E308" s="60" t="s">
        <v>469</v>
      </c>
      <c r="F308" s="65" t="s">
        <v>1508</v>
      </c>
      <c r="G308" s="58" t="s">
        <v>27</v>
      </c>
      <c r="H308" s="63">
        <v>41730</v>
      </c>
      <c r="I308" s="58" t="s">
        <v>28</v>
      </c>
      <c r="J308" s="44">
        <v>49884.55</v>
      </c>
      <c r="K308" s="52">
        <f>+J308*2.87%</f>
        <v>1431.6865850000002</v>
      </c>
      <c r="L308" s="57">
        <v>1837.71</v>
      </c>
      <c r="M308" s="52">
        <f>+J308*3.04%</f>
        <v>1516.4903200000001</v>
      </c>
      <c r="N308" s="52">
        <v>0</v>
      </c>
      <c r="O308" s="52">
        <f>+J308-K308-L308-M308-N308</f>
        <v>45098.663095000004</v>
      </c>
      <c r="P308" s="64">
        <v>509</v>
      </c>
    </row>
    <row r="309" spans="1:16" ht="17.25" customHeight="1" x14ac:dyDescent="0.25">
      <c r="A309" s="58">
        <v>301</v>
      </c>
      <c r="B309" s="76" t="s">
        <v>572</v>
      </c>
      <c r="C309" s="76" t="s">
        <v>573</v>
      </c>
      <c r="D309" s="58" t="s">
        <v>29</v>
      </c>
      <c r="E309" s="60" t="s">
        <v>469</v>
      </c>
      <c r="F309" s="65" t="s">
        <v>1508</v>
      </c>
      <c r="G309" s="58" t="s">
        <v>27</v>
      </c>
      <c r="H309" s="63">
        <v>41730</v>
      </c>
      <c r="I309" s="58" t="s">
        <v>28</v>
      </c>
      <c r="J309" s="44">
        <v>49884.55</v>
      </c>
      <c r="K309" s="52">
        <f>+J309*2.87%</f>
        <v>1431.6865850000002</v>
      </c>
      <c r="L309" s="57">
        <v>1837.71</v>
      </c>
      <c r="M309" s="52">
        <f>+J309*3.04%</f>
        <v>1516.4903200000001</v>
      </c>
      <c r="N309" s="52">
        <v>21482.04</v>
      </c>
      <c r="O309" s="52">
        <f>+J309-K309-L309-M309-N309</f>
        <v>23616.623095000003</v>
      </c>
      <c r="P309" s="64">
        <v>510</v>
      </c>
    </row>
    <row r="310" spans="1:16" ht="17.25" customHeight="1" x14ac:dyDescent="0.25">
      <c r="A310" s="58">
        <v>302</v>
      </c>
      <c r="B310" s="76" t="s">
        <v>574</v>
      </c>
      <c r="C310" s="76" t="s">
        <v>575</v>
      </c>
      <c r="D310" s="58" t="s">
        <v>29</v>
      </c>
      <c r="E310" s="60" t="s">
        <v>469</v>
      </c>
      <c r="F310" s="65" t="s">
        <v>1508</v>
      </c>
      <c r="G310" s="58" t="s">
        <v>27</v>
      </c>
      <c r="H310" s="63">
        <v>41730</v>
      </c>
      <c r="I310" s="58" t="s">
        <v>28</v>
      </c>
      <c r="J310" s="44">
        <v>49884.55</v>
      </c>
      <c r="K310" s="52">
        <f>+J310*2.87%</f>
        <v>1431.6865850000002</v>
      </c>
      <c r="L310" s="57">
        <v>1837.71</v>
      </c>
      <c r="M310" s="52">
        <f>+J310*3.04%</f>
        <v>1516.4903200000001</v>
      </c>
      <c r="N310" s="52">
        <v>0</v>
      </c>
      <c r="O310" s="52">
        <f>+J310-K310-L310-M310-N310</f>
        <v>45098.663095000004</v>
      </c>
      <c r="P310" s="64">
        <v>511</v>
      </c>
    </row>
    <row r="311" spans="1:16" ht="17.25" customHeight="1" x14ac:dyDescent="0.25">
      <c r="A311" s="58">
        <v>303</v>
      </c>
      <c r="B311" s="76" t="s">
        <v>576</v>
      </c>
      <c r="C311" s="76" t="s">
        <v>577</v>
      </c>
      <c r="D311" s="58" t="s">
        <v>29</v>
      </c>
      <c r="E311" s="60" t="s">
        <v>469</v>
      </c>
      <c r="F311" s="65" t="s">
        <v>1508</v>
      </c>
      <c r="G311" s="58" t="s">
        <v>27</v>
      </c>
      <c r="H311" s="63">
        <v>42430</v>
      </c>
      <c r="I311" s="58" t="s">
        <v>28</v>
      </c>
      <c r="J311" s="44">
        <v>49884.55</v>
      </c>
      <c r="K311" s="52">
        <f>+J311*2.87%</f>
        <v>1431.6865850000002</v>
      </c>
      <c r="L311" s="57">
        <v>1837.71</v>
      </c>
      <c r="M311" s="52">
        <f>+J311*3.04%</f>
        <v>1516.4903200000001</v>
      </c>
      <c r="N311" s="52">
        <v>30796.19</v>
      </c>
      <c r="O311" s="52">
        <f>+J311-K311-L311-M311-N311</f>
        <v>14302.473095000005</v>
      </c>
      <c r="P311" s="64">
        <v>530</v>
      </c>
    </row>
    <row r="312" spans="1:16" ht="17.25" customHeight="1" x14ac:dyDescent="0.25">
      <c r="A312" s="58">
        <v>304</v>
      </c>
      <c r="B312" s="76" t="s">
        <v>578</v>
      </c>
      <c r="C312" s="76" t="s">
        <v>579</v>
      </c>
      <c r="D312" s="58" t="s">
        <v>29</v>
      </c>
      <c r="E312" s="60" t="s">
        <v>469</v>
      </c>
      <c r="F312" s="65" t="s">
        <v>1508</v>
      </c>
      <c r="G312" s="58" t="s">
        <v>27</v>
      </c>
      <c r="H312" s="63">
        <v>43010</v>
      </c>
      <c r="I312" s="58" t="s">
        <v>28</v>
      </c>
      <c r="J312" s="44">
        <v>49884.55</v>
      </c>
      <c r="K312" s="52">
        <f>+J312*2.87%</f>
        <v>1431.6865850000002</v>
      </c>
      <c r="L312" s="57">
        <v>1580.39</v>
      </c>
      <c r="M312" s="52">
        <f>+J312*3.04%</f>
        <v>1516.4903200000001</v>
      </c>
      <c r="N312" s="52">
        <v>16022.52</v>
      </c>
      <c r="O312" s="52">
        <f>+J312-K312-L312-M312-N312</f>
        <v>29333.463095000003</v>
      </c>
      <c r="P312" s="64">
        <v>555</v>
      </c>
    </row>
    <row r="313" spans="1:16" ht="17.25" customHeight="1" x14ac:dyDescent="0.25">
      <c r="A313" s="58">
        <v>305</v>
      </c>
      <c r="B313" s="76" t="s">
        <v>580</v>
      </c>
      <c r="C313" s="76" t="s">
        <v>581</v>
      </c>
      <c r="D313" s="58" t="s">
        <v>29</v>
      </c>
      <c r="E313" s="60" t="s">
        <v>469</v>
      </c>
      <c r="F313" s="65" t="s">
        <v>1508</v>
      </c>
      <c r="G313" s="58" t="s">
        <v>27</v>
      </c>
      <c r="H313" s="63">
        <v>43010</v>
      </c>
      <c r="I313" s="58" t="s">
        <v>28</v>
      </c>
      <c r="J313" s="44">
        <v>49884.55</v>
      </c>
      <c r="K313" s="52">
        <f>+J313*2.87%</f>
        <v>1431.6865850000002</v>
      </c>
      <c r="L313" s="57">
        <v>1837.71</v>
      </c>
      <c r="M313" s="52">
        <f>+J313*3.04%</f>
        <v>1516.4903200000001</v>
      </c>
      <c r="N313" s="52">
        <v>28075.72</v>
      </c>
      <c r="O313" s="52">
        <f>+J313-K313-L313-M313-N313</f>
        <v>17022.943095000002</v>
      </c>
      <c r="P313" s="64">
        <v>557</v>
      </c>
    </row>
    <row r="314" spans="1:16" ht="17.25" customHeight="1" x14ac:dyDescent="0.25">
      <c r="A314" s="58">
        <v>306</v>
      </c>
      <c r="B314" s="76" t="s">
        <v>142</v>
      </c>
      <c r="C314" s="76" t="s">
        <v>582</v>
      </c>
      <c r="D314" s="58" t="s">
        <v>29</v>
      </c>
      <c r="E314" s="60" t="s">
        <v>469</v>
      </c>
      <c r="F314" s="65" t="s">
        <v>1508</v>
      </c>
      <c r="G314" s="58" t="s">
        <v>27</v>
      </c>
      <c r="H314" s="63">
        <v>43283</v>
      </c>
      <c r="I314" s="58" t="s">
        <v>28</v>
      </c>
      <c r="J314" s="44">
        <v>49884.55</v>
      </c>
      <c r="K314" s="52">
        <f>+J314*2.87%</f>
        <v>1431.6865850000002</v>
      </c>
      <c r="L314" s="57">
        <v>1837.71</v>
      </c>
      <c r="M314" s="52">
        <f>+J314*3.04%</f>
        <v>1516.4903200000001</v>
      </c>
      <c r="N314" s="52">
        <v>27465.119999999999</v>
      </c>
      <c r="O314" s="52">
        <f>+J314-K314-L314-M314-N314</f>
        <v>17633.543095000005</v>
      </c>
      <c r="P314" s="64">
        <v>566</v>
      </c>
    </row>
    <row r="315" spans="1:16" ht="15.75" customHeight="1" x14ac:dyDescent="0.25">
      <c r="A315" s="58">
        <v>307</v>
      </c>
      <c r="B315" s="76" t="s">
        <v>583</v>
      </c>
      <c r="C315" s="76" t="s">
        <v>584</v>
      </c>
      <c r="D315" s="58" t="s">
        <v>29</v>
      </c>
      <c r="E315" s="60" t="s">
        <v>469</v>
      </c>
      <c r="F315" s="65" t="s">
        <v>1508</v>
      </c>
      <c r="G315" s="58" t="s">
        <v>27</v>
      </c>
      <c r="H315" s="63">
        <v>43283</v>
      </c>
      <c r="I315" s="58" t="s">
        <v>28</v>
      </c>
      <c r="J315" s="44">
        <v>49884.55</v>
      </c>
      <c r="K315" s="52">
        <f>+J315*2.87%</f>
        <v>1431.6865850000002</v>
      </c>
      <c r="L315" s="57">
        <v>1837.71</v>
      </c>
      <c r="M315" s="52">
        <f>+J315*3.04%</f>
        <v>1516.4903200000001</v>
      </c>
      <c r="N315" s="52">
        <v>17711.62</v>
      </c>
      <c r="O315" s="52">
        <f>+J315-K315-L315-M315-N315</f>
        <v>27387.043095000005</v>
      </c>
      <c r="P315" s="64">
        <v>569</v>
      </c>
    </row>
    <row r="316" spans="1:16" ht="17.25" customHeight="1" x14ac:dyDescent="0.25">
      <c r="A316" s="58">
        <v>308</v>
      </c>
      <c r="B316" s="76" t="s">
        <v>585</v>
      </c>
      <c r="C316" s="76" t="s">
        <v>225</v>
      </c>
      <c r="D316" s="58" t="s">
        <v>29</v>
      </c>
      <c r="E316" s="60" t="s">
        <v>469</v>
      </c>
      <c r="F316" s="65" t="s">
        <v>1508</v>
      </c>
      <c r="G316" s="58" t="s">
        <v>27</v>
      </c>
      <c r="H316" s="63">
        <v>43770</v>
      </c>
      <c r="I316" s="58" t="s">
        <v>28</v>
      </c>
      <c r="J316" s="44">
        <v>49884.55</v>
      </c>
      <c r="K316" s="52">
        <f>+J316*2.87%</f>
        <v>1431.6865850000002</v>
      </c>
      <c r="L316" s="57">
        <v>1580.39</v>
      </c>
      <c r="M316" s="52">
        <f>+J316*3.04%</f>
        <v>1516.4903200000001</v>
      </c>
      <c r="N316" s="52">
        <v>2319.7800000000002</v>
      </c>
      <c r="O316" s="52">
        <f>+J316-K316-L316-M316-N316</f>
        <v>43036.203095000004</v>
      </c>
      <c r="P316" s="64">
        <v>615</v>
      </c>
    </row>
    <row r="317" spans="1:16" ht="17.25" customHeight="1" x14ac:dyDescent="0.25">
      <c r="A317" s="58">
        <v>309</v>
      </c>
      <c r="B317" s="76" t="s">
        <v>586</v>
      </c>
      <c r="C317" s="76" t="s">
        <v>587</v>
      </c>
      <c r="D317" s="58" t="s">
        <v>29</v>
      </c>
      <c r="E317" s="60" t="s">
        <v>469</v>
      </c>
      <c r="F317" s="65" t="s">
        <v>1508</v>
      </c>
      <c r="G317" s="58" t="s">
        <v>27</v>
      </c>
      <c r="H317" s="63">
        <v>43770</v>
      </c>
      <c r="I317" s="58" t="s">
        <v>28</v>
      </c>
      <c r="J317" s="44">
        <v>49884.55</v>
      </c>
      <c r="K317" s="52">
        <f>+J317*2.87%</f>
        <v>1431.6865850000002</v>
      </c>
      <c r="L317" s="57">
        <v>1837.71</v>
      </c>
      <c r="M317" s="52">
        <f>+J317*3.04%</f>
        <v>1516.4903200000001</v>
      </c>
      <c r="N317" s="52">
        <v>40610.03</v>
      </c>
      <c r="O317" s="52">
        <f>+J317-K317-L317-M317-N317</f>
        <v>4488.6330950000047</v>
      </c>
      <c r="P317" s="64">
        <v>617</v>
      </c>
    </row>
    <row r="318" spans="1:16" ht="15.75" customHeight="1" x14ac:dyDescent="0.25">
      <c r="A318" s="58">
        <v>310</v>
      </c>
      <c r="B318" s="76" t="s">
        <v>588</v>
      </c>
      <c r="C318" s="76" t="s">
        <v>589</v>
      </c>
      <c r="D318" s="58" t="s">
        <v>29</v>
      </c>
      <c r="E318" s="60" t="s">
        <v>469</v>
      </c>
      <c r="F318" s="65" t="s">
        <v>1508</v>
      </c>
      <c r="G318" s="58" t="s">
        <v>27</v>
      </c>
      <c r="H318" s="63">
        <v>43983</v>
      </c>
      <c r="I318" s="58" t="s">
        <v>28</v>
      </c>
      <c r="J318" s="44">
        <v>49885</v>
      </c>
      <c r="K318" s="52">
        <f>+J318*2.87%</f>
        <v>1431.6994999999999</v>
      </c>
      <c r="L318" s="57">
        <v>982.97</v>
      </c>
      <c r="M318" s="52">
        <f>+J318*3.04%</f>
        <v>1516.5039999999999</v>
      </c>
      <c r="N318" s="52">
        <v>400</v>
      </c>
      <c r="O318" s="52">
        <f>+J318-K318-L318-M318-N318</f>
        <v>45553.826499999996</v>
      </c>
      <c r="P318" s="64">
        <v>636</v>
      </c>
    </row>
    <row r="319" spans="1:16" ht="15.75" customHeight="1" x14ac:dyDescent="0.25">
      <c r="A319" s="58">
        <v>311</v>
      </c>
      <c r="B319" s="59" t="s">
        <v>590</v>
      </c>
      <c r="C319" s="59" t="s">
        <v>591</v>
      </c>
      <c r="D319" s="58" t="s">
        <v>29</v>
      </c>
      <c r="E319" s="60" t="s">
        <v>469</v>
      </c>
      <c r="F319" s="65" t="s">
        <v>1508</v>
      </c>
      <c r="G319" s="62" t="s">
        <v>30</v>
      </c>
      <c r="H319" s="63">
        <v>41548</v>
      </c>
      <c r="I319" s="63">
        <v>45200</v>
      </c>
      <c r="J319" s="44">
        <v>49884.55</v>
      </c>
      <c r="K319" s="52">
        <f>+J319*2.87%</f>
        <v>1431.6865850000002</v>
      </c>
      <c r="L319" s="57">
        <v>1837.71</v>
      </c>
      <c r="M319" s="53">
        <f>+J319*3.04%</f>
        <v>1516.4903200000001</v>
      </c>
      <c r="N319" s="52">
        <v>4900</v>
      </c>
      <c r="O319" s="53">
        <f>+J319-K319-L319-M319-N319</f>
        <v>40198.663095000004</v>
      </c>
      <c r="P319" s="64">
        <v>126</v>
      </c>
    </row>
    <row r="320" spans="1:16" ht="15.75" customHeight="1" x14ac:dyDescent="0.25">
      <c r="A320" s="58">
        <v>312</v>
      </c>
      <c r="B320" s="59" t="s">
        <v>592</v>
      </c>
      <c r="C320" s="59" t="s">
        <v>593</v>
      </c>
      <c r="D320" s="58" t="s">
        <v>29</v>
      </c>
      <c r="E320" s="60" t="s">
        <v>469</v>
      </c>
      <c r="F320" s="65" t="s">
        <v>1508</v>
      </c>
      <c r="G320" s="62" t="s">
        <v>30</v>
      </c>
      <c r="H320" s="63">
        <v>44806</v>
      </c>
      <c r="I320" s="63">
        <v>45171</v>
      </c>
      <c r="J320" s="44">
        <v>49884.55</v>
      </c>
      <c r="K320" s="52">
        <f>+J320*2.87%</f>
        <v>1431.6865850000002</v>
      </c>
      <c r="L320" s="57">
        <v>1837.71</v>
      </c>
      <c r="M320" s="53">
        <f>+J320*3.04%</f>
        <v>1516.4903200000001</v>
      </c>
      <c r="N320" s="52">
        <v>26029.03</v>
      </c>
      <c r="O320" s="53">
        <f>+J320-K320-L320-M320-N320</f>
        <v>19069.633095000005</v>
      </c>
      <c r="P320" s="64">
        <v>9</v>
      </c>
    </row>
    <row r="321" spans="1:16" ht="15.75" customHeight="1" x14ac:dyDescent="0.25">
      <c r="A321" s="58">
        <v>313</v>
      </c>
      <c r="B321" s="59" t="s">
        <v>594</v>
      </c>
      <c r="C321" s="59" t="s">
        <v>595</v>
      </c>
      <c r="D321" s="58" t="s">
        <v>29</v>
      </c>
      <c r="E321" s="93" t="s">
        <v>469</v>
      </c>
      <c r="F321" s="65" t="s">
        <v>1508</v>
      </c>
      <c r="G321" s="62" t="s">
        <v>30</v>
      </c>
      <c r="H321" s="63">
        <v>44927</v>
      </c>
      <c r="I321" s="63">
        <v>45108</v>
      </c>
      <c r="J321" s="44">
        <v>49884.55</v>
      </c>
      <c r="K321" s="52">
        <f>+J321*2.87%</f>
        <v>1431.6865850000002</v>
      </c>
      <c r="L321" s="57">
        <v>1837.71</v>
      </c>
      <c r="M321" s="53">
        <f>+J321*3.04%</f>
        <v>1516.4903200000001</v>
      </c>
      <c r="N321" s="52">
        <v>0</v>
      </c>
      <c r="O321" s="53">
        <f>+J321-K321-L321-M321-N321</f>
        <v>45098.663095000004</v>
      </c>
      <c r="P321" s="64">
        <v>39</v>
      </c>
    </row>
    <row r="322" spans="1:16" ht="15.75" customHeight="1" x14ac:dyDescent="0.25">
      <c r="A322" s="58">
        <v>314</v>
      </c>
      <c r="B322" s="59" t="s">
        <v>596</v>
      </c>
      <c r="C322" s="59" t="s">
        <v>597</v>
      </c>
      <c r="D322" s="58" t="s">
        <v>29</v>
      </c>
      <c r="E322" s="93" t="s">
        <v>469</v>
      </c>
      <c r="F322" s="65" t="s">
        <v>1508</v>
      </c>
      <c r="G322" s="62" t="s">
        <v>30</v>
      </c>
      <c r="H322" s="63">
        <v>44927</v>
      </c>
      <c r="I322" s="63">
        <v>45108</v>
      </c>
      <c r="J322" s="44">
        <v>49885</v>
      </c>
      <c r="K322" s="52">
        <f>+J322*2.87%</f>
        <v>1431.6994999999999</v>
      </c>
      <c r="L322" s="57">
        <v>1197.6600000000001</v>
      </c>
      <c r="M322" s="53">
        <f>+J322*3.04%</f>
        <v>1516.5039999999999</v>
      </c>
      <c r="N322" s="52">
        <v>0</v>
      </c>
      <c r="O322" s="53">
        <f>+J322-K322-L322-M322-N322</f>
        <v>45739.136499999993</v>
      </c>
      <c r="P322" s="64">
        <v>37</v>
      </c>
    </row>
    <row r="323" spans="1:16" ht="15.75" customHeight="1" x14ac:dyDescent="0.25">
      <c r="A323" s="58">
        <v>315</v>
      </c>
      <c r="B323" s="59" t="s">
        <v>598</v>
      </c>
      <c r="C323" s="59" t="s">
        <v>599</v>
      </c>
      <c r="D323" s="58" t="s">
        <v>29</v>
      </c>
      <c r="E323" s="60" t="s">
        <v>1547</v>
      </c>
      <c r="F323" s="65" t="s">
        <v>1508</v>
      </c>
      <c r="G323" s="62" t="s">
        <v>30</v>
      </c>
      <c r="H323" s="63">
        <v>39603</v>
      </c>
      <c r="I323" s="63">
        <v>45081</v>
      </c>
      <c r="J323" s="44">
        <v>49885</v>
      </c>
      <c r="K323" s="52">
        <f>+J323*2.87%</f>
        <v>1431.6994999999999</v>
      </c>
      <c r="L323" s="57">
        <v>1318.57</v>
      </c>
      <c r="M323" s="53">
        <f>+J323*3.04%</f>
        <v>1516.5039999999999</v>
      </c>
      <c r="N323" s="52">
        <v>22482.04</v>
      </c>
      <c r="O323" s="53">
        <f>+J323-K323-L323-M323-N323</f>
        <v>23136.186499999996</v>
      </c>
      <c r="P323" s="64">
        <v>64</v>
      </c>
    </row>
    <row r="324" spans="1:16" ht="15.75" customHeight="1" x14ac:dyDescent="0.25">
      <c r="A324" s="58">
        <v>316</v>
      </c>
      <c r="B324" s="76" t="s">
        <v>600</v>
      </c>
      <c r="C324" s="76" t="s">
        <v>601</v>
      </c>
      <c r="D324" s="58" t="s">
        <v>26</v>
      </c>
      <c r="E324" s="60" t="s">
        <v>602</v>
      </c>
      <c r="F324" s="65" t="s">
        <v>1508</v>
      </c>
      <c r="G324" s="58" t="s">
        <v>27</v>
      </c>
      <c r="H324" s="63">
        <v>39692</v>
      </c>
      <c r="I324" s="58" t="s">
        <v>28</v>
      </c>
      <c r="J324" s="44">
        <v>49884.55</v>
      </c>
      <c r="K324" s="52">
        <f>+J324*2.87%</f>
        <v>1431.6865850000002</v>
      </c>
      <c r="L324" s="57">
        <v>1837.71</v>
      </c>
      <c r="M324" s="52">
        <f>+J324*3.04%</f>
        <v>1516.4903200000001</v>
      </c>
      <c r="N324" s="52">
        <v>14691.39</v>
      </c>
      <c r="O324" s="52">
        <f>+J324-K324-L324-M324-N324</f>
        <v>30407.273095000004</v>
      </c>
      <c r="P324" s="64">
        <v>359</v>
      </c>
    </row>
    <row r="325" spans="1:16" ht="15.75" customHeight="1" x14ac:dyDescent="0.25">
      <c r="A325" s="58">
        <v>317</v>
      </c>
      <c r="B325" s="76" t="s">
        <v>603</v>
      </c>
      <c r="C325" s="76" t="s">
        <v>604</v>
      </c>
      <c r="D325" s="58" t="s">
        <v>26</v>
      </c>
      <c r="E325" s="60" t="s">
        <v>602</v>
      </c>
      <c r="F325" s="65" t="s">
        <v>1508</v>
      </c>
      <c r="G325" s="58" t="s">
        <v>27</v>
      </c>
      <c r="H325" s="63">
        <v>40185</v>
      </c>
      <c r="I325" s="58" t="s">
        <v>28</v>
      </c>
      <c r="J325" s="44">
        <v>49884.55</v>
      </c>
      <c r="K325" s="52">
        <f>+J325*2.87%</f>
        <v>1431.6865850000002</v>
      </c>
      <c r="L325" s="57">
        <v>1837.71</v>
      </c>
      <c r="M325" s="52">
        <f>+J325*3.04%</f>
        <v>1516.4903200000001</v>
      </c>
      <c r="N325" s="52">
        <v>0</v>
      </c>
      <c r="O325" s="52">
        <f>+J325-K325-L325-M325-N325</f>
        <v>45098.663095000004</v>
      </c>
      <c r="P325" s="64">
        <v>399</v>
      </c>
    </row>
    <row r="326" spans="1:16" ht="15.75" customHeight="1" x14ac:dyDescent="0.25">
      <c r="A326" s="58">
        <v>318</v>
      </c>
      <c r="B326" s="76" t="s">
        <v>605</v>
      </c>
      <c r="C326" s="76" t="s">
        <v>606</v>
      </c>
      <c r="D326" s="58" t="s">
        <v>26</v>
      </c>
      <c r="E326" s="60" t="s">
        <v>602</v>
      </c>
      <c r="F326" s="65" t="s">
        <v>1508</v>
      </c>
      <c r="G326" s="58" t="s">
        <v>27</v>
      </c>
      <c r="H326" s="63">
        <v>43010</v>
      </c>
      <c r="I326" s="58" t="s">
        <v>28</v>
      </c>
      <c r="J326" s="44">
        <v>49884.55</v>
      </c>
      <c r="K326" s="52">
        <f>+J326*2.87%</f>
        <v>1431.6865850000002</v>
      </c>
      <c r="L326" s="57">
        <v>1580.39</v>
      </c>
      <c r="M326" s="52">
        <f>+J326*3.04%</f>
        <v>1516.4903200000001</v>
      </c>
      <c r="N326" s="52">
        <v>2319.7800000000002</v>
      </c>
      <c r="O326" s="52">
        <f>+J326-K326-L326-M326-N326</f>
        <v>43036.203095000004</v>
      </c>
      <c r="P326" s="64">
        <v>552</v>
      </c>
    </row>
    <row r="327" spans="1:16" ht="15.75" customHeight="1" x14ac:dyDescent="0.25">
      <c r="A327" s="58">
        <v>319</v>
      </c>
      <c r="B327" s="76" t="s">
        <v>607</v>
      </c>
      <c r="C327" s="76" t="s">
        <v>608</v>
      </c>
      <c r="D327" s="58" t="s">
        <v>26</v>
      </c>
      <c r="E327" s="60" t="s">
        <v>602</v>
      </c>
      <c r="F327" s="65" t="s">
        <v>1508</v>
      </c>
      <c r="G327" s="58" t="s">
        <v>27</v>
      </c>
      <c r="H327" s="63">
        <v>43709</v>
      </c>
      <c r="I327" s="58" t="s">
        <v>28</v>
      </c>
      <c r="J327" s="44">
        <v>49884.55</v>
      </c>
      <c r="K327" s="52">
        <f>+J327*2.87%</f>
        <v>1431.6865850000002</v>
      </c>
      <c r="L327" s="57">
        <v>1837.71</v>
      </c>
      <c r="M327" s="52">
        <f>+J327*3.04%</f>
        <v>1516.4903200000001</v>
      </c>
      <c r="N327" s="52">
        <v>0</v>
      </c>
      <c r="O327" s="52">
        <f>+J327-K327-L327-M327-N327</f>
        <v>45098.663095000004</v>
      </c>
      <c r="P327" s="64">
        <v>606</v>
      </c>
    </row>
    <row r="328" spans="1:16" ht="17.25" customHeight="1" x14ac:dyDescent="0.25">
      <c r="A328" s="58">
        <v>320</v>
      </c>
      <c r="B328" s="59" t="s">
        <v>609</v>
      </c>
      <c r="C328" s="59" t="s">
        <v>610</v>
      </c>
      <c r="D328" s="58" t="s">
        <v>26</v>
      </c>
      <c r="E328" s="60" t="s">
        <v>1568</v>
      </c>
      <c r="F328" s="65" t="s">
        <v>1508</v>
      </c>
      <c r="G328" s="62" t="s">
        <v>30</v>
      </c>
      <c r="H328" s="63">
        <v>44470</v>
      </c>
      <c r="I328" s="63">
        <v>45200</v>
      </c>
      <c r="J328" s="44">
        <v>20900</v>
      </c>
      <c r="K328" s="52">
        <f>+J328*2.87%</f>
        <v>599.83000000000004</v>
      </c>
      <c r="L328" s="52">
        <v>0</v>
      </c>
      <c r="M328" s="53">
        <f>+J328*3.04%</f>
        <v>635.36</v>
      </c>
      <c r="N328" s="52">
        <v>8443.56</v>
      </c>
      <c r="O328" s="53">
        <f>+J328-K328-L328-M328-N328</f>
        <v>11221.249999999998</v>
      </c>
      <c r="P328" s="64">
        <v>100</v>
      </c>
    </row>
    <row r="329" spans="1:16" ht="15.75" customHeight="1" x14ac:dyDescent="0.25">
      <c r="A329" s="58">
        <v>321</v>
      </c>
      <c r="B329" s="76" t="s">
        <v>611</v>
      </c>
      <c r="C329" s="76" t="s">
        <v>612</v>
      </c>
      <c r="D329" s="58" t="s">
        <v>26</v>
      </c>
      <c r="E329" s="60" t="s">
        <v>613</v>
      </c>
      <c r="F329" s="65" t="s">
        <v>1508</v>
      </c>
      <c r="G329" s="58" t="s">
        <v>27</v>
      </c>
      <c r="H329" s="63">
        <v>39692</v>
      </c>
      <c r="I329" s="58" t="s">
        <v>28</v>
      </c>
      <c r="J329" s="44">
        <v>16516.5</v>
      </c>
      <c r="K329" s="52">
        <f>+J329*2.87%</f>
        <v>474.02355</v>
      </c>
      <c r="L329" s="52">
        <v>0</v>
      </c>
      <c r="M329" s="52">
        <f>+J329*3.04%</f>
        <v>502.10160000000002</v>
      </c>
      <c r="N329" s="52">
        <v>4717.28</v>
      </c>
      <c r="O329" s="52">
        <f>+J329-K329-L329-M329-N329</f>
        <v>10823.094850000001</v>
      </c>
      <c r="P329" s="64">
        <v>433</v>
      </c>
    </row>
    <row r="330" spans="1:16" ht="15.75" customHeight="1" x14ac:dyDescent="0.25">
      <c r="A330" s="58">
        <v>322</v>
      </c>
      <c r="B330" s="76" t="s">
        <v>614</v>
      </c>
      <c r="C330" s="76" t="s">
        <v>615</v>
      </c>
      <c r="D330" s="58" t="s">
        <v>29</v>
      </c>
      <c r="E330" s="60" t="s">
        <v>617</v>
      </c>
      <c r="F330" s="65" t="s">
        <v>1508</v>
      </c>
      <c r="G330" s="62" t="s">
        <v>30</v>
      </c>
      <c r="H330" s="63">
        <v>39539</v>
      </c>
      <c r="I330" s="63">
        <v>45383</v>
      </c>
      <c r="J330" s="44">
        <v>55254.28</v>
      </c>
      <c r="K330" s="52">
        <f>+J330*2.87%</f>
        <v>1585.797836</v>
      </c>
      <c r="L330" s="57">
        <v>2595.56</v>
      </c>
      <c r="M330" s="53">
        <f>+J330*3.04%</f>
        <v>1679.730112</v>
      </c>
      <c r="N330" s="52">
        <v>0</v>
      </c>
      <c r="O330" s="53">
        <f>+J330-K330-L330-M330-N330</f>
        <v>49393.192052000006</v>
      </c>
      <c r="P330" s="64">
        <v>33</v>
      </c>
    </row>
    <row r="331" spans="1:16" ht="15.75" customHeight="1" x14ac:dyDescent="0.25">
      <c r="A331" s="58">
        <v>323</v>
      </c>
      <c r="B331" s="76" t="s">
        <v>341</v>
      </c>
      <c r="C331" s="76" t="s">
        <v>616</v>
      </c>
      <c r="D331" s="58" t="s">
        <v>29</v>
      </c>
      <c r="E331" s="60" t="s">
        <v>617</v>
      </c>
      <c r="F331" s="65" t="s">
        <v>1508</v>
      </c>
      <c r="G331" s="58" t="s">
        <v>27</v>
      </c>
      <c r="H331" s="63">
        <v>39539</v>
      </c>
      <c r="I331" s="58" t="s">
        <v>28</v>
      </c>
      <c r="J331" s="44">
        <v>53500</v>
      </c>
      <c r="K331" s="52">
        <f>+J331*2.87%</f>
        <v>1535.45</v>
      </c>
      <c r="L331" s="57">
        <v>2155.41</v>
      </c>
      <c r="M331" s="139">
        <f>+J331*3.04%</f>
        <v>1626.4</v>
      </c>
      <c r="N331" s="52">
        <v>10400</v>
      </c>
      <c r="O331" s="139">
        <f>+J331-K331-L331-M331-N331</f>
        <v>37782.74</v>
      </c>
      <c r="P331" s="64">
        <v>250</v>
      </c>
    </row>
    <row r="332" spans="1:16" ht="15.75" customHeight="1" x14ac:dyDescent="0.25">
      <c r="A332" s="58">
        <v>324</v>
      </c>
      <c r="B332" s="59" t="s">
        <v>618</v>
      </c>
      <c r="C332" s="59" t="s">
        <v>619</v>
      </c>
      <c r="D332" s="58" t="s">
        <v>29</v>
      </c>
      <c r="E332" s="60" t="s">
        <v>617</v>
      </c>
      <c r="F332" s="65" t="s">
        <v>1508</v>
      </c>
      <c r="G332" s="58" t="s">
        <v>27</v>
      </c>
      <c r="H332" s="63">
        <v>39539</v>
      </c>
      <c r="I332" s="58" t="s">
        <v>28</v>
      </c>
      <c r="J332" s="44">
        <v>53500</v>
      </c>
      <c r="K332" s="52">
        <f>+J332*2.87%</f>
        <v>1535.45</v>
      </c>
      <c r="L332" s="57">
        <v>2155.41</v>
      </c>
      <c r="M332" s="52">
        <f>+J332*3.04%</f>
        <v>1626.4</v>
      </c>
      <c r="N332" s="52">
        <v>0</v>
      </c>
      <c r="O332" s="52">
        <f>+J332-K332-L332-M332-N332</f>
        <v>48182.74</v>
      </c>
      <c r="P332" s="64">
        <v>297</v>
      </c>
    </row>
    <row r="333" spans="1:16" ht="17.25" customHeight="1" x14ac:dyDescent="0.25">
      <c r="A333" s="58">
        <v>325</v>
      </c>
      <c r="B333" s="59" t="s">
        <v>465</v>
      </c>
      <c r="C333" s="59" t="s">
        <v>620</v>
      </c>
      <c r="D333" s="58" t="s">
        <v>29</v>
      </c>
      <c r="E333" s="60" t="s">
        <v>617</v>
      </c>
      <c r="F333" s="65" t="s">
        <v>1508</v>
      </c>
      <c r="G333" s="73" t="s">
        <v>27</v>
      </c>
      <c r="H333" s="86">
        <v>39539</v>
      </c>
      <c r="I333" s="73" t="s">
        <v>28</v>
      </c>
      <c r="J333" s="44">
        <v>53500</v>
      </c>
      <c r="K333" s="52">
        <f>+J333*2.87%</f>
        <v>1535.45</v>
      </c>
      <c r="L333" s="57">
        <v>2090.65</v>
      </c>
      <c r="M333" s="52">
        <f>+J333*3.04%</f>
        <v>1626.4</v>
      </c>
      <c r="N333" s="52">
        <v>2944.78</v>
      </c>
      <c r="O333" s="52">
        <f>+J333-K333-L333-M333-N333</f>
        <v>45302.720000000001</v>
      </c>
      <c r="P333" s="64">
        <v>308</v>
      </c>
    </row>
    <row r="334" spans="1:16" ht="17.25" customHeight="1" x14ac:dyDescent="0.25">
      <c r="A334" s="58">
        <v>326</v>
      </c>
      <c r="B334" s="76" t="s">
        <v>621</v>
      </c>
      <c r="C334" s="76" t="s">
        <v>622</v>
      </c>
      <c r="D334" s="58" t="s">
        <v>29</v>
      </c>
      <c r="E334" s="60" t="s">
        <v>617</v>
      </c>
      <c r="F334" s="65" t="s">
        <v>1508</v>
      </c>
      <c r="G334" s="73" t="s">
        <v>27</v>
      </c>
      <c r="H334" s="86">
        <v>40120</v>
      </c>
      <c r="I334" s="58" t="s">
        <v>28</v>
      </c>
      <c r="J334" s="44">
        <v>53500</v>
      </c>
      <c r="K334" s="52">
        <f>+J334*2.87%</f>
        <v>1535.45</v>
      </c>
      <c r="L334" s="57">
        <v>2347.9699999999998</v>
      </c>
      <c r="M334" s="52">
        <f>+J334*3.04%</f>
        <v>1626.4</v>
      </c>
      <c r="N334" s="52">
        <v>10425</v>
      </c>
      <c r="O334" s="52">
        <f>+J334-K334-L334-M334-N334</f>
        <v>37565.18</v>
      </c>
      <c r="P334" s="64">
        <v>318</v>
      </c>
    </row>
    <row r="335" spans="1:16" ht="17.25" customHeight="1" x14ac:dyDescent="0.25">
      <c r="A335" s="58">
        <v>327</v>
      </c>
      <c r="B335" s="76" t="s">
        <v>623</v>
      </c>
      <c r="C335" s="76" t="s">
        <v>624</v>
      </c>
      <c r="D335" s="58" t="s">
        <v>29</v>
      </c>
      <c r="E335" s="60" t="s">
        <v>617</v>
      </c>
      <c r="F335" s="65" t="s">
        <v>1508</v>
      </c>
      <c r="G335" s="58" t="s">
        <v>27</v>
      </c>
      <c r="H335" s="63">
        <v>39548</v>
      </c>
      <c r="I335" s="58" t="s">
        <v>28</v>
      </c>
      <c r="J335" s="44">
        <v>53500</v>
      </c>
      <c r="K335" s="52">
        <f>+J335*2.87%</f>
        <v>1535.45</v>
      </c>
      <c r="L335" s="57">
        <v>1833.33</v>
      </c>
      <c r="M335" s="52">
        <f>+J335*3.04%</f>
        <v>1626.4</v>
      </c>
      <c r="N335" s="52">
        <v>33605.35</v>
      </c>
      <c r="O335" s="52">
        <f>+J335-K335-L335-M335-N335</f>
        <v>14899.470000000001</v>
      </c>
      <c r="P335" s="64">
        <v>342</v>
      </c>
    </row>
    <row r="336" spans="1:16" ht="17.25" customHeight="1" x14ac:dyDescent="0.25">
      <c r="A336" s="58">
        <v>328</v>
      </c>
      <c r="B336" s="76" t="s">
        <v>625</v>
      </c>
      <c r="C336" s="76" t="s">
        <v>626</v>
      </c>
      <c r="D336" s="58" t="s">
        <v>29</v>
      </c>
      <c r="E336" s="60" t="s">
        <v>617</v>
      </c>
      <c r="F336" s="65" t="s">
        <v>1508</v>
      </c>
      <c r="G336" s="58" t="s">
        <v>27</v>
      </c>
      <c r="H336" s="63">
        <v>39661</v>
      </c>
      <c r="I336" s="58" t="s">
        <v>28</v>
      </c>
      <c r="J336" s="44">
        <v>53500</v>
      </c>
      <c r="K336" s="52">
        <f>+J336*2.87%</f>
        <v>1535.45</v>
      </c>
      <c r="L336" s="57">
        <v>2347.9699999999998</v>
      </c>
      <c r="M336" s="52">
        <f>+J336*3.04%</f>
        <v>1626.4</v>
      </c>
      <c r="N336" s="52">
        <v>1400</v>
      </c>
      <c r="O336" s="52">
        <f>+J336-K336-L336-M336-N336</f>
        <v>46590.18</v>
      </c>
      <c r="P336" s="64">
        <v>355</v>
      </c>
    </row>
    <row r="337" spans="1:16" ht="17.25" customHeight="1" x14ac:dyDescent="0.25">
      <c r="A337" s="58">
        <v>329</v>
      </c>
      <c r="B337" s="76" t="s">
        <v>627</v>
      </c>
      <c r="C337" s="76" t="s">
        <v>628</v>
      </c>
      <c r="D337" s="58" t="s">
        <v>29</v>
      </c>
      <c r="E337" s="60" t="s">
        <v>617</v>
      </c>
      <c r="F337" s="65" t="s">
        <v>1508</v>
      </c>
      <c r="G337" s="58" t="s">
        <v>27</v>
      </c>
      <c r="H337" s="63">
        <v>39539</v>
      </c>
      <c r="I337" s="58" t="s">
        <v>28</v>
      </c>
      <c r="J337" s="44">
        <v>53500</v>
      </c>
      <c r="K337" s="52">
        <f>+J337*2.87%</f>
        <v>1535.45</v>
      </c>
      <c r="L337" s="57">
        <v>2347.9699999999998</v>
      </c>
      <c r="M337" s="52">
        <f>+J337*3.04%</f>
        <v>1626.4</v>
      </c>
      <c r="N337" s="52">
        <v>0</v>
      </c>
      <c r="O337" s="52">
        <f>+J337-K337-L337-M337-N337</f>
        <v>47990.18</v>
      </c>
      <c r="P337" s="64">
        <v>417</v>
      </c>
    </row>
    <row r="338" spans="1:16" ht="17.25" customHeight="1" x14ac:dyDescent="0.25">
      <c r="A338" s="58">
        <v>330</v>
      </c>
      <c r="B338" s="76" t="s">
        <v>629</v>
      </c>
      <c r="C338" s="76" t="s">
        <v>630</v>
      </c>
      <c r="D338" s="58" t="s">
        <v>29</v>
      </c>
      <c r="E338" s="60" t="s">
        <v>617</v>
      </c>
      <c r="F338" s="65" t="s">
        <v>1508</v>
      </c>
      <c r="G338" s="58" t="s">
        <v>27</v>
      </c>
      <c r="H338" s="63">
        <v>39539</v>
      </c>
      <c r="I338" s="58" t="s">
        <v>28</v>
      </c>
      <c r="J338" s="44">
        <v>53500</v>
      </c>
      <c r="K338" s="52">
        <f>+J338*2.87%</f>
        <v>1535.45</v>
      </c>
      <c r="L338" s="57">
        <v>2347.9699999999998</v>
      </c>
      <c r="M338" s="52">
        <f>+J338*3.04%</f>
        <v>1626.4</v>
      </c>
      <c r="N338" s="52">
        <v>17343.96</v>
      </c>
      <c r="O338" s="52">
        <f>+J338-K338-L338-M338-N338</f>
        <v>30646.22</v>
      </c>
      <c r="P338" s="64">
        <v>426</v>
      </c>
    </row>
    <row r="339" spans="1:16" ht="17.25" customHeight="1" x14ac:dyDescent="0.25">
      <c r="A339" s="58">
        <v>331</v>
      </c>
      <c r="B339" s="76" t="s">
        <v>631</v>
      </c>
      <c r="C339" s="76" t="s">
        <v>632</v>
      </c>
      <c r="D339" s="58" t="s">
        <v>29</v>
      </c>
      <c r="E339" s="60" t="s">
        <v>617</v>
      </c>
      <c r="F339" s="65" t="s">
        <v>1508</v>
      </c>
      <c r="G339" s="58" t="s">
        <v>27</v>
      </c>
      <c r="H339" s="63">
        <v>39539</v>
      </c>
      <c r="I339" s="58" t="s">
        <v>28</v>
      </c>
      <c r="J339" s="44">
        <v>53500</v>
      </c>
      <c r="K339" s="52">
        <f>+J339*2.87%</f>
        <v>1535.45</v>
      </c>
      <c r="L339" s="57">
        <v>2090.65</v>
      </c>
      <c r="M339" s="52">
        <f>+J339*3.04%</f>
        <v>1626.4</v>
      </c>
      <c r="N339" s="52">
        <v>1949.78</v>
      </c>
      <c r="O339" s="52">
        <f>+J339-K339-L339-M339-N339</f>
        <v>46297.72</v>
      </c>
      <c r="P339" s="64">
        <v>479</v>
      </c>
    </row>
    <row r="340" spans="1:16" ht="17.25" customHeight="1" x14ac:dyDescent="0.25">
      <c r="A340" s="58">
        <v>332</v>
      </c>
      <c r="B340" s="76" t="s">
        <v>633</v>
      </c>
      <c r="C340" s="76" t="s">
        <v>634</v>
      </c>
      <c r="D340" s="58" t="s">
        <v>29</v>
      </c>
      <c r="E340" s="60" t="s">
        <v>617</v>
      </c>
      <c r="F340" s="65" t="s">
        <v>1508</v>
      </c>
      <c r="G340" s="58" t="s">
        <v>27</v>
      </c>
      <c r="H340" s="63">
        <v>39539</v>
      </c>
      <c r="I340" s="58" t="s">
        <v>28</v>
      </c>
      <c r="J340" s="44">
        <v>53500</v>
      </c>
      <c r="K340" s="52">
        <f>+J340*2.87%</f>
        <v>1535.45</v>
      </c>
      <c r="L340" s="57">
        <v>2155.41</v>
      </c>
      <c r="M340" s="52">
        <f>+J340*3.04%</f>
        <v>1626.4</v>
      </c>
      <c r="N340" s="52">
        <v>0</v>
      </c>
      <c r="O340" s="52">
        <f>+J340-K340-L340-M340-N340</f>
        <v>48182.74</v>
      </c>
      <c r="P340" s="64">
        <v>480</v>
      </c>
    </row>
    <row r="341" spans="1:16" ht="17.25" customHeight="1" x14ac:dyDescent="0.25">
      <c r="A341" s="58">
        <v>333</v>
      </c>
      <c r="B341" s="76" t="s">
        <v>635</v>
      </c>
      <c r="C341" s="76" t="s">
        <v>636</v>
      </c>
      <c r="D341" s="58" t="s">
        <v>29</v>
      </c>
      <c r="E341" s="60" t="s">
        <v>617</v>
      </c>
      <c r="F341" s="65" t="s">
        <v>1508</v>
      </c>
      <c r="G341" s="58" t="s">
        <v>27</v>
      </c>
      <c r="H341" s="63">
        <v>39539</v>
      </c>
      <c r="I341" s="58" t="s">
        <v>28</v>
      </c>
      <c r="J341" s="44">
        <v>53500</v>
      </c>
      <c r="K341" s="52">
        <f>+J341*2.87%</f>
        <v>1535.45</v>
      </c>
      <c r="L341" s="57">
        <v>2155.41</v>
      </c>
      <c r="M341" s="52">
        <f>+J341*3.04%</f>
        <v>1626.4</v>
      </c>
      <c r="N341" s="52">
        <v>0</v>
      </c>
      <c r="O341" s="52">
        <f>+J341-K341-L341-M341-N341</f>
        <v>48182.74</v>
      </c>
      <c r="P341" s="64">
        <v>481</v>
      </c>
    </row>
    <row r="342" spans="1:16" ht="17.25" customHeight="1" x14ac:dyDescent="0.25">
      <c r="A342" s="58">
        <v>334</v>
      </c>
      <c r="B342" s="76" t="s">
        <v>637</v>
      </c>
      <c r="C342" s="76" t="s">
        <v>638</v>
      </c>
      <c r="D342" s="58" t="s">
        <v>29</v>
      </c>
      <c r="E342" s="60" t="s">
        <v>617</v>
      </c>
      <c r="F342" s="65" t="s">
        <v>1508</v>
      </c>
      <c r="G342" s="58" t="s">
        <v>27</v>
      </c>
      <c r="H342" s="63">
        <v>39539</v>
      </c>
      <c r="I342" s="58" t="s">
        <v>28</v>
      </c>
      <c r="J342" s="44">
        <v>53500</v>
      </c>
      <c r="K342" s="52">
        <f>+J342*2.87%</f>
        <v>1535.45</v>
      </c>
      <c r="L342" s="57">
        <v>2155.41</v>
      </c>
      <c r="M342" s="52">
        <f>+J342*3.04%</f>
        <v>1626.4</v>
      </c>
      <c r="N342" s="52">
        <v>731.68</v>
      </c>
      <c r="O342" s="52">
        <f>+J342-K342-L342-M342-N342</f>
        <v>47451.06</v>
      </c>
      <c r="P342" s="64">
        <v>483</v>
      </c>
    </row>
    <row r="343" spans="1:16" ht="17.25" customHeight="1" x14ac:dyDescent="0.25">
      <c r="A343" s="58">
        <v>335</v>
      </c>
      <c r="B343" s="76" t="s">
        <v>639</v>
      </c>
      <c r="C343" s="76" t="s">
        <v>640</v>
      </c>
      <c r="D343" s="58" t="s">
        <v>29</v>
      </c>
      <c r="E343" s="60" t="s">
        <v>641</v>
      </c>
      <c r="F343" s="65" t="s">
        <v>1508</v>
      </c>
      <c r="G343" s="58" t="s">
        <v>27</v>
      </c>
      <c r="H343" s="63">
        <v>39692</v>
      </c>
      <c r="I343" s="58" t="s">
        <v>28</v>
      </c>
      <c r="J343" s="44">
        <v>53500</v>
      </c>
      <c r="K343" s="52">
        <f>+J343*2.87%</f>
        <v>1535.45</v>
      </c>
      <c r="L343" s="57">
        <v>2347.9699999999998</v>
      </c>
      <c r="M343" s="52">
        <f>+J343*3.04%</f>
        <v>1626.4</v>
      </c>
      <c r="N343" s="52">
        <v>0</v>
      </c>
      <c r="O343" s="52">
        <f>+J343-K343-L343-M343-N343</f>
        <v>47990.18</v>
      </c>
      <c r="P343" s="64">
        <v>428</v>
      </c>
    </row>
    <row r="344" spans="1:16" ht="15.75" customHeight="1" x14ac:dyDescent="0.25">
      <c r="A344" s="58">
        <v>336</v>
      </c>
      <c r="B344" s="76" t="s">
        <v>1861</v>
      </c>
      <c r="C344" s="76" t="s">
        <v>1862</v>
      </c>
      <c r="D344" s="58" t="s">
        <v>29</v>
      </c>
      <c r="E344" s="60" t="s">
        <v>617</v>
      </c>
      <c r="F344" s="65" t="s">
        <v>1508</v>
      </c>
      <c r="G344" s="58" t="s">
        <v>27</v>
      </c>
      <c r="H344" s="63">
        <v>39569</v>
      </c>
      <c r="I344" s="58" t="s">
        <v>28</v>
      </c>
      <c r="J344" s="44">
        <v>53500</v>
      </c>
      <c r="K344" s="52">
        <f>+J344*2.87%</f>
        <v>1535.45</v>
      </c>
      <c r="L344" s="57">
        <v>2347.9699999999998</v>
      </c>
      <c r="M344" s="52"/>
      <c r="N344" s="52">
        <v>0</v>
      </c>
      <c r="O344" s="52">
        <f>+J344-K344-L344-M344-N344</f>
        <v>49616.58</v>
      </c>
      <c r="P344" s="64">
        <v>418</v>
      </c>
    </row>
    <row r="345" spans="1:16" ht="17.25" customHeight="1" x14ac:dyDescent="0.25">
      <c r="A345" s="58">
        <v>337</v>
      </c>
      <c r="B345" s="59" t="s">
        <v>666</v>
      </c>
      <c r="C345" s="59" t="s">
        <v>667</v>
      </c>
      <c r="D345" s="58" t="s">
        <v>29</v>
      </c>
      <c r="E345" s="60" t="s">
        <v>1680</v>
      </c>
      <c r="F345" s="65" t="s">
        <v>1508</v>
      </c>
      <c r="G345" s="62" t="s">
        <v>30</v>
      </c>
      <c r="H345" s="63">
        <v>39548</v>
      </c>
      <c r="I345" s="63">
        <v>45392</v>
      </c>
      <c r="J345" s="44">
        <v>53500</v>
      </c>
      <c r="K345" s="52">
        <f>+J345*2.87%</f>
        <v>1535.45</v>
      </c>
      <c r="L345" s="57">
        <v>2347.9699999999998</v>
      </c>
      <c r="M345" s="53">
        <f>+J345*3.04%</f>
        <v>1626.4</v>
      </c>
      <c r="N345" s="52">
        <v>21457.040000000001</v>
      </c>
      <c r="O345" s="53">
        <f>+J345-K345-L345-M345-N345</f>
        <v>26533.14</v>
      </c>
      <c r="P345" s="64">
        <v>46</v>
      </c>
    </row>
    <row r="346" spans="1:16" ht="17.25" customHeight="1" x14ac:dyDescent="0.25">
      <c r="A346" s="58">
        <v>338</v>
      </c>
      <c r="B346" s="59" t="s">
        <v>1820</v>
      </c>
      <c r="C346" s="59" t="s">
        <v>271</v>
      </c>
      <c r="D346" s="58" t="s">
        <v>29</v>
      </c>
      <c r="E346" s="60" t="s">
        <v>617</v>
      </c>
      <c r="F346" s="65" t="s">
        <v>1508</v>
      </c>
      <c r="G346" s="73" t="s">
        <v>27</v>
      </c>
      <c r="H346" s="86">
        <v>45931</v>
      </c>
      <c r="I346" s="73" t="s">
        <v>28</v>
      </c>
      <c r="J346" s="44">
        <v>53500</v>
      </c>
      <c r="K346" s="52">
        <v>1535.45</v>
      </c>
      <c r="L346" s="57">
        <v>2155.41</v>
      </c>
      <c r="M346" s="52">
        <v>1626.4</v>
      </c>
      <c r="N346" s="52">
        <v>0</v>
      </c>
      <c r="O346" s="52">
        <v>48182.74</v>
      </c>
      <c r="P346" s="64">
        <v>298</v>
      </c>
    </row>
    <row r="347" spans="1:16" ht="17.25" customHeight="1" x14ac:dyDescent="0.25">
      <c r="A347" s="58">
        <v>339</v>
      </c>
      <c r="B347" s="59" t="s">
        <v>1821</v>
      </c>
      <c r="C347" s="59" t="s">
        <v>1822</v>
      </c>
      <c r="D347" s="58" t="s">
        <v>29</v>
      </c>
      <c r="E347" s="60" t="s">
        <v>617</v>
      </c>
      <c r="F347" s="65" t="s">
        <v>1508</v>
      </c>
      <c r="G347" s="73" t="s">
        <v>27</v>
      </c>
      <c r="H347" s="86">
        <v>45931</v>
      </c>
      <c r="I347" s="73" t="s">
        <v>28</v>
      </c>
      <c r="J347" s="44">
        <v>53500</v>
      </c>
      <c r="K347" s="52">
        <v>1535.45</v>
      </c>
      <c r="L347" s="57">
        <v>2155.41</v>
      </c>
      <c r="M347" s="52">
        <v>1626.4</v>
      </c>
      <c r="N347" s="52">
        <v>0</v>
      </c>
      <c r="O347" s="52">
        <v>48182.74</v>
      </c>
      <c r="P347" s="64">
        <v>301</v>
      </c>
    </row>
    <row r="348" spans="1:16" ht="17.25" customHeight="1" x14ac:dyDescent="0.25">
      <c r="A348" s="58">
        <v>340</v>
      </c>
      <c r="B348" s="59" t="s">
        <v>642</v>
      </c>
      <c r="C348" s="59" t="s">
        <v>643</v>
      </c>
      <c r="D348" s="58" t="s">
        <v>26</v>
      </c>
      <c r="E348" s="60" t="s">
        <v>1537</v>
      </c>
      <c r="F348" s="65" t="s">
        <v>1508</v>
      </c>
      <c r="G348" s="62" t="s">
        <v>30</v>
      </c>
      <c r="H348" s="63">
        <v>39539</v>
      </c>
      <c r="I348" s="63">
        <v>45383</v>
      </c>
      <c r="J348" s="44">
        <v>44880.55</v>
      </c>
      <c r="K348" s="52">
        <f>+J348*2.87%</f>
        <v>1288.0717850000001</v>
      </c>
      <c r="L348" s="57">
        <v>1131.47</v>
      </c>
      <c r="M348" s="53">
        <f>+J348*3.04%</f>
        <v>1364.3687200000002</v>
      </c>
      <c r="N348" s="52">
        <v>40146.559999999998</v>
      </c>
      <c r="O348" s="53">
        <f>+J348-K348-L348-M348-N348</f>
        <v>950.07949500000541</v>
      </c>
      <c r="P348" s="64">
        <v>52</v>
      </c>
    </row>
    <row r="349" spans="1:16" ht="17.25" customHeight="1" x14ac:dyDescent="0.25">
      <c r="A349" s="58">
        <v>341</v>
      </c>
      <c r="B349" s="59" t="s">
        <v>644</v>
      </c>
      <c r="C349" s="59" t="s">
        <v>645</v>
      </c>
      <c r="D349" s="58" t="s">
        <v>26</v>
      </c>
      <c r="E349" s="60" t="s">
        <v>1537</v>
      </c>
      <c r="F349" s="65" t="s">
        <v>1508</v>
      </c>
      <c r="G349" s="62" t="s">
        <v>30</v>
      </c>
      <c r="H349" s="63">
        <v>39539</v>
      </c>
      <c r="I349" s="63">
        <v>45383</v>
      </c>
      <c r="J349" s="44">
        <v>44880.55</v>
      </c>
      <c r="K349" s="52">
        <f>+J349*2.87%</f>
        <v>1288.0717850000001</v>
      </c>
      <c r="L349" s="57">
        <v>1131.47</v>
      </c>
      <c r="M349" s="53">
        <f>+J349*3.04%</f>
        <v>1364.3687200000002</v>
      </c>
      <c r="N349" s="52">
        <v>19636.34</v>
      </c>
      <c r="O349" s="53">
        <f>+J349-K349-L349-M349-N349</f>
        <v>21460.299495000003</v>
      </c>
      <c r="P349" s="64">
        <v>68</v>
      </c>
    </row>
    <row r="350" spans="1:16" ht="17.25" customHeight="1" x14ac:dyDescent="0.25">
      <c r="A350" s="58">
        <v>342</v>
      </c>
      <c r="B350" s="59" t="s">
        <v>646</v>
      </c>
      <c r="C350" s="59" t="s">
        <v>647</v>
      </c>
      <c r="D350" s="58" t="s">
        <v>29</v>
      </c>
      <c r="E350" s="60" t="s">
        <v>1571</v>
      </c>
      <c r="F350" s="65" t="s">
        <v>1508</v>
      </c>
      <c r="G350" s="62" t="s">
        <v>30</v>
      </c>
      <c r="H350" s="63">
        <v>39600</v>
      </c>
      <c r="I350" s="63">
        <v>45078</v>
      </c>
      <c r="J350" s="44">
        <v>49884.55</v>
      </c>
      <c r="K350" s="52">
        <f>+J350*2.87%</f>
        <v>1431.6865850000002</v>
      </c>
      <c r="L350" s="57">
        <v>1837.71</v>
      </c>
      <c r="M350" s="53">
        <f>+J350*3.04%</f>
        <v>1516.4903200000001</v>
      </c>
      <c r="N350" s="52">
        <v>0</v>
      </c>
      <c r="O350" s="53">
        <f>+J350-K350-L350-M350-N350</f>
        <v>45098.663095000004</v>
      </c>
      <c r="P350" s="64">
        <v>107</v>
      </c>
    </row>
    <row r="351" spans="1:16" ht="17.25" customHeight="1" x14ac:dyDescent="0.25">
      <c r="A351" s="58">
        <v>343</v>
      </c>
      <c r="B351" s="59" t="s">
        <v>648</v>
      </c>
      <c r="C351" s="59" t="s">
        <v>649</v>
      </c>
      <c r="D351" s="58" t="s">
        <v>26</v>
      </c>
      <c r="E351" s="60" t="s">
        <v>1575</v>
      </c>
      <c r="F351" s="65" t="s">
        <v>1508</v>
      </c>
      <c r="G351" s="62" t="s">
        <v>30</v>
      </c>
      <c r="H351" s="63">
        <v>39722</v>
      </c>
      <c r="I351" s="63">
        <v>45200</v>
      </c>
      <c r="J351" s="44">
        <v>34650</v>
      </c>
      <c r="K351" s="52">
        <f>+J351*2.87%</f>
        <v>994.45500000000004</v>
      </c>
      <c r="L351" s="52">
        <v>0</v>
      </c>
      <c r="M351" s="53">
        <f>+J351*3.04%</f>
        <v>1053.3599999999999</v>
      </c>
      <c r="N351" s="52">
        <v>0</v>
      </c>
      <c r="O351" s="53">
        <f>+J351-K351-L351-M351-N351</f>
        <v>32602.184999999998</v>
      </c>
      <c r="P351" s="64">
        <v>113</v>
      </c>
    </row>
    <row r="352" spans="1:16" ht="17.25" customHeight="1" x14ac:dyDescent="0.25">
      <c r="A352" s="58">
        <v>344</v>
      </c>
      <c r="B352" s="59" t="s">
        <v>650</v>
      </c>
      <c r="C352" s="59" t="s">
        <v>651</v>
      </c>
      <c r="D352" s="58" t="s">
        <v>26</v>
      </c>
      <c r="E352" s="60" t="s">
        <v>1575</v>
      </c>
      <c r="F352" s="65" t="s">
        <v>1508</v>
      </c>
      <c r="G352" s="62" t="s">
        <v>30</v>
      </c>
      <c r="H352" s="63">
        <v>41731</v>
      </c>
      <c r="I352" s="63">
        <v>45384</v>
      </c>
      <c r="J352" s="44">
        <v>34650</v>
      </c>
      <c r="K352" s="52">
        <f>+J352*2.87%</f>
        <v>994.45500000000004</v>
      </c>
      <c r="L352" s="52">
        <v>0</v>
      </c>
      <c r="M352" s="53">
        <f>+J352*3.04%</f>
        <v>1053.3599999999999</v>
      </c>
      <c r="N352" s="52">
        <v>2982.35</v>
      </c>
      <c r="O352" s="53">
        <f>+J352-K352-L352-M352-N352</f>
        <v>29619.834999999999</v>
      </c>
      <c r="P352" s="64">
        <v>128</v>
      </c>
    </row>
    <row r="353" spans="1:16" ht="17.25" customHeight="1" x14ac:dyDescent="0.25">
      <c r="A353" s="58">
        <v>345</v>
      </c>
      <c r="B353" s="59" t="s">
        <v>652</v>
      </c>
      <c r="C353" s="59" t="s">
        <v>653</v>
      </c>
      <c r="D353" s="58" t="s">
        <v>26</v>
      </c>
      <c r="E353" s="60" t="s">
        <v>1575</v>
      </c>
      <c r="F353" s="65" t="s">
        <v>1508</v>
      </c>
      <c r="G353" s="62" t="s">
        <v>30</v>
      </c>
      <c r="H353" s="63">
        <v>43647</v>
      </c>
      <c r="I353" s="63">
        <v>45108</v>
      </c>
      <c r="J353" s="44">
        <v>34650</v>
      </c>
      <c r="K353" s="52">
        <f>+J353*2.87%</f>
        <v>994.45500000000004</v>
      </c>
      <c r="L353" s="52">
        <v>0</v>
      </c>
      <c r="M353" s="53">
        <f>+J353*3.04%</f>
        <v>1053.3599999999999</v>
      </c>
      <c r="N353" s="52">
        <v>0</v>
      </c>
      <c r="O353" s="53">
        <f>+J353-K353-L353-M353-N353</f>
        <v>32602.184999999998</v>
      </c>
      <c r="P353" s="64">
        <v>146</v>
      </c>
    </row>
    <row r="354" spans="1:16" ht="17.25" customHeight="1" x14ac:dyDescent="0.25">
      <c r="A354" s="58">
        <v>346</v>
      </c>
      <c r="B354" s="76" t="s">
        <v>654</v>
      </c>
      <c r="C354" s="76" t="s">
        <v>655</v>
      </c>
      <c r="D354" s="58" t="s">
        <v>26</v>
      </c>
      <c r="E354" s="60" t="s">
        <v>1684</v>
      </c>
      <c r="F354" s="65" t="s">
        <v>1508</v>
      </c>
      <c r="G354" s="58" t="s">
        <v>27</v>
      </c>
      <c r="H354" s="63">
        <v>45108</v>
      </c>
      <c r="I354" s="58" t="s">
        <v>28</v>
      </c>
      <c r="J354" s="44">
        <v>45980</v>
      </c>
      <c r="K354" s="52">
        <f>+J354*2.87%</f>
        <v>1319.626</v>
      </c>
      <c r="L354" s="57">
        <v>1286.6400000000001</v>
      </c>
      <c r="M354" s="52">
        <f>+J354*3.04%</f>
        <v>1397.7919999999999</v>
      </c>
      <c r="N354" s="52">
        <v>0</v>
      </c>
      <c r="O354" s="52">
        <f>+J354-K354-L354-M354-N354</f>
        <v>41975.942000000003</v>
      </c>
      <c r="P354" s="64">
        <v>288</v>
      </c>
    </row>
    <row r="355" spans="1:16" ht="17.25" customHeight="1" x14ac:dyDescent="0.25">
      <c r="A355" s="58">
        <v>347</v>
      </c>
      <c r="B355" s="76" t="s">
        <v>656</v>
      </c>
      <c r="C355" s="76" t="s">
        <v>657</v>
      </c>
      <c r="D355" s="58" t="s">
        <v>26</v>
      </c>
      <c r="E355" s="60" t="s">
        <v>658</v>
      </c>
      <c r="F355" s="65" t="s">
        <v>1508</v>
      </c>
      <c r="G355" s="58" t="s">
        <v>27</v>
      </c>
      <c r="H355" s="63">
        <v>40400</v>
      </c>
      <c r="I355" s="58" t="s">
        <v>28</v>
      </c>
      <c r="J355" s="44">
        <v>34650</v>
      </c>
      <c r="K355" s="52">
        <f>+J355*2.87%</f>
        <v>994.45500000000004</v>
      </c>
      <c r="L355" s="52">
        <v>0</v>
      </c>
      <c r="M355" s="52">
        <f>+J355*3.04%</f>
        <v>1053.3599999999999</v>
      </c>
      <c r="N355" s="52">
        <v>0</v>
      </c>
      <c r="O355" s="52">
        <f>+J355-K355-L355-M355-N355</f>
        <v>32602.184999999998</v>
      </c>
      <c r="P355" s="64">
        <v>346</v>
      </c>
    </row>
    <row r="356" spans="1:16" ht="15.75" customHeight="1" x14ac:dyDescent="0.25">
      <c r="A356" s="58">
        <v>348</v>
      </c>
      <c r="B356" s="59" t="s">
        <v>659</v>
      </c>
      <c r="C356" s="59" t="s">
        <v>660</v>
      </c>
      <c r="D356" s="58" t="s">
        <v>29</v>
      </c>
      <c r="E356" s="60" t="s">
        <v>665</v>
      </c>
      <c r="F356" s="65" t="s">
        <v>1508</v>
      </c>
      <c r="G356" s="62" t="s">
        <v>30</v>
      </c>
      <c r="H356" s="63">
        <v>39548</v>
      </c>
      <c r="I356" s="63">
        <v>45392</v>
      </c>
      <c r="J356" s="44">
        <v>44880.55</v>
      </c>
      <c r="K356" s="52">
        <f>+J356*2.87%</f>
        <v>1288.0717850000001</v>
      </c>
      <c r="L356" s="57">
        <v>874.15</v>
      </c>
      <c r="M356" s="53">
        <f>+J356*3.04%</f>
        <v>1364.3687200000002</v>
      </c>
      <c r="N356" s="52">
        <v>19821.86</v>
      </c>
      <c r="O356" s="53">
        <f>+J356-K356-L356-M356-N356</f>
        <v>21532.099495000002</v>
      </c>
      <c r="P356" s="64">
        <v>8</v>
      </c>
    </row>
    <row r="357" spans="1:16" ht="15.75" customHeight="1" x14ac:dyDescent="0.25">
      <c r="A357" s="58">
        <v>349</v>
      </c>
      <c r="B357" s="59" t="s">
        <v>661</v>
      </c>
      <c r="C357" s="59" t="s">
        <v>662</v>
      </c>
      <c r="D357" s="58" t="s">
        <v>29</v>
      </c>
      <c r="E357" s="60" t="s">
        <v>665</v>
      </c>
      <c r="F357" s="65" t="s">
        <v>1508</v>
      </c>
      <c r="G357" s="62" t="s">
        <v>30</v>
      </c>
      <c r="H357" s="63">
        <v>39692</v>
      </c>
      <c r="I357" s="63">
        <v>45170</v>
      </c>
      <c r="J357" s="44">
        <v>49884.55</v>
      </c>
      <c r="K357" s="52">
        <f>+J357*2.87%</f>
        <v>1431.6865850000002</v>
      </c>
      <c r="L357" s="57">
        <v>1580.39</v>
      </c>
      <c r="M357" s="53">
        <f>+J357*3.04%</f>
        <v>1516.4903200000001</v>
      </c>
      <c r="N357" s="52">
        <v>6344.78</v>
      </c>
      <c r="O357" s="53">
        <f>+J357-K357-L357-M357-N357</f>
        <v>39011.203095000004</v>
      </c>
      <c r="P357" s="64">
        <v>108</v>
      </c>
    </row>
    <row r="358" spans="1:16" ht="17.25" customHeight="1" x14ac:dyDescent="0.25">
      <c r="A358" s="58">
        <v>350</v>
      </c>
      <c r="B358" s="59" t="s">
        <v>663</v>
      </c>
      <c r="C358" s="59" t="s">
        <v>664</v>
      </c>
      <c r="D358" s="58" t="s">
        <v>29</v>
      </c>
      <c r="E358" s="60" t="s">
        <v>665</v>
      </c>
      <c r="F358" s="65" t="s">
        <v>1508</v>
      </c>
      <c r="G358" s="62" t="s">
        <v>30</v>
      </c>
      <c r="H358" s="63">
        <v>41262</v>
      </c>
      <c r="I358" s="63">
        <v>45279</v>
      </c>
      <c r="J358" s="44">
        <v>43686.5</v>
      </c>
      <c r="K358" s="52">
        <f>+J358*2.87%</f>
        <v>1253.8025499999999</v>
      </c>
      <c r="L358" s="57">
        <v>962.94</v>
      </c>
      <c r="M358" s="53">
        <f>+J358*3.04%</f>
        <v>1328.0696</v>
      </c>
      <c r="N358" s="52">
        <v>21457.040000000001</v>
      </c>
      <c r="O358" s="53">
        <f>+J358-K358-L358-M358-N358</f>
        <v>18684.647849999994</v>
      </c>
      <c r="P358" s="64">
        <v>116</v>
      </c>
    </row>
    <row r="359" spans="1:16" ht="17.25" customHeight="1" x14ac:dyDescent="0.25">
      <c r="A359" s="58">
        <v>351</v>
      </c>
      <c r="B359" s="59" t="s">
        <v>668</v>
      </c>
      <c r="C359" s="59" t="s">
        <v>669</v>
      </c>
      <c r="D359" s="58" t="s">
        <v>26</v>
      </c>
      <c r="E359" s="60" t="s">
        <v>1573</v>
      </c>
      <c r="F359" s="65" t="s">
        <v>1508</v>
      </c>
      <c r="G359" s="62" t="s">
        <v>30</v>
      </c>
      <c r="H359" s="63">
        <v>42023</v>
      </c>
      <c r="I359" s="63">
        <v>45310</v>
      </c>
      <c r="J359" s="44">
        <v>21450</v>
      </c>
      <c r="K359" s="52">
        <f>+J359*2.87%</f>
        <v>615.61500000000001</v>
      </c>
      <c r="L359" s="52">
        <v>0</v>
      </c>
      <c r="M359" s="53">
        <f>+J359*3.04%</f>
        <v>652.08000000000004</v>
      </c>
      <c r="N359" s="52">
        <v>0</v>
      </c>
      <c r="O359" s="53">
        <f>+J359-K359-L359-M359-N359</f>
        <v>20182.304999999997</v>
      </c>
      <c r="P359" s="64">
        <v>130</v>
      </c>
    </row>
    <row r="360" spans="1:16" ht="17.25" customHeight="1" x14ac:dyDescent="0.25">
      <c r="A360" s="58">
        <v>352</v>
      </c>
      <c r="B360" s="59" t="s">
        <v>670</v>
      </c>
      <c r="C360" s="59" t="s">
        <v>377</v>
      </c>
      <c r="D360" s="58" t="s">
        <v>29</v>
      </c>
      <c r="E360" s="60" t="s">
        <v>1573</v>
      </c>
      <c r="F360" s="65" t="s">
        <v>1508</v>
      </c>
      <c r="G360" s="62" t="s">
        <v>30</v>
      </c>
      <c r="H360" s="63">
        <v>43010</v>
      </c>
      <c r="I360" s="63">
        <v>45201</v>
      </c>
      <c r="J360" s="44">
        <v>21450</v>
      </c>
      <c r="K360" s="52">
        <f>+J360*2.87%</f>
        <v>615.61500000000001</v>
      </c>
      <c r="L360" s="52">
        <v>0</v>
      </c>
      <c r="M360" s="53">
        <f>+J360*3.04%</f>
        <v>652.08000000000004</v>
      </c>
      <c r="N360" s="52">
        <v>1919.78</v>
      </c>
      <c r="O360" s="53">
        <f>+J360-K360-L360-M360-N360</f>
        <v>18262.524999999998</v>
      </c>
      <c r="P360" s="64">
        <v>140</v>
      </c>
    </row>
    <row r="361" spans="1:16" ht="17.25" customHeight="1" x14ac:dyDescent="0.25">
      <c r="A361" s="58">
        <v>353</v>
      </c>
      <c r="B361" s="59" t="s">
        <v>671</v>
      </c>
      <c r="C361" s="59" t="s">
        <v>672</v>
      </c>
      <c r="D361" s="58" t="s">
        <v>29</v>
      </c>
      <c r="E361" s="84" t="s">
        <v>1573</v>
      </c>
      <c r="F361" s="65" t="s">
        <v>1508</v>
      </c>
      <c r="G361" s="62" t="s">
        <v>30</v>
      </c>
      <c r="H361" s="63">
        <v>40977</v>
      </c>
      <c r="I361" s="63">
        <v>45360</v>
      </c>
      <c r="J361" s="46">
        <v>21450</v>
      </c>
      <c r="K361" s="52">
        <f>+J361*2.87%</f>
        <v>615.61500000000001</v>
      </c>
      <c r="L361" s="52">
        <v>0</v>
      </c>
      <c r="M361" s="53">
        <f>+J361*3.04%</f>
        <v>652.08000000000004</v>
      </c>
      <c r="N361" s="52">
        <v>0</v>
      </c>
      <c r="O361" s="53">
        <f>+J361-K361-L361-M361-N361</f>
        <v>20182.304999999997</v>
      </c>
      <c r="P361" s="64">
        <v>111</v>
      </c>
    </row>
    <row r="362" spans="1:16" ht="17.25" customHeight="1" x14ac:dyDescent="0.25">
      <c r="A362" s="58">
        <v>354</v>
      </c>
      <c r="B362" s="59" t="s">
        <v>673</v>
      </c>
      <c r="C362" s="59" t="s">
        <v>674</v>
      </c>
      <c r="D362" s="58" t="s">
        <v>26</v>
      </c>
      <c r="E362" s="60" t="s">
        <v>1573</v>
      </c>
      <c r="F362" s="65" t="s">
        <v>1508</v>
      </c>
      <c r="G362" s="62" t="s">
        <v>30</v>
      </c>
      <c r="H362" s="63">
        <v>43525</v>
      </c>
      <c r="I362" s="63">
        <v>44986</v>
      </c>
      <c r="J362" s="44">
        <v>21450</v>
      </c>
      <c r="K362" s="52">
        <f>+J362*2.87%</f>
        <v>615.61500000000001</v>
      </c>
      <c r="L362" s="52">
        <v>0</v>
      </c>
      <c r="M362" s="53">
        <f>+J362*3.04%</f>
        <v>652.08000000000004</v>
      </c>
      <c r="N362" s="52">
        <v>0</v>
      </c>
      <c r="O362" s="53">
        <f>+J362-K362-L362-M362-N362</f>
        <v>20182.304999999997</v>
      </c>
      <c r="P362" s="64">
        <v>147</v>
      </c>
    </row>
    <row r="363" spans="1:16" ht="17.25" customHeight="1" x14ac:dyDescent="0.25">
      <c r="A363" s="58">
        <v>355</v>
      </c>
      <c r="B363" s="59" t="s">
        <v>675</v>
      </c>
      <c r="C363" s="59" t="s">
        <v>676</v>
      </c>
      <c r="D363" s="58" t="s">
        <v>29</v>
      </c>
      <c r="E363" s="60" t="s">
        <v>1525</v>
      </c>
      <c r="F363" s="65" t="s">
        <v>1508</v>
      </c>
      <c r="G363" s="62" t="s">
        <v>30</v>
      </c>
      <c r="H363" s="63">
        <v>43891</v>
      </c>
      <c r="I363" s="63">
        <v>44986</v>
      </c>
      <c r="J363" s="44">
        <v>21450</v>
      </c>
      <c r="K363" s="52">
        <f>+J363*2.87%</f>
        <v>615.61500000000001</v>
      </c>
      <c r="L363" s="52">
        <v>0</v>
      </c>
      <c r="M363" s="53">
        <f>+J363*3.04%</f>
        <v>652.08000000000004</v>
      </c>
      <c r="N363" s="52">
        <v>0</v>
      </c>
      <c r="O363" s="53">
        <f>+J363-K363-L363-M363-N363</f>
        <v>20182.304999999997</v>
      </c>
      <c r="P363" s="64">
        <v>152</v>
      </c>
    </row>
    <row r="364" spans="1:16" ht="17.25" customHeight="1" x14ac:dyDescent="0.25">
      <c r="A364" s="58">
        <v>356</v>
      </c>
      <c r="B364" s="59" t="s">
        <v>67</v>
      </c>
      <c r="C364" s="59" t="s">
        <v>677</v>
      </c>
      <c r="D364" s="58" t="s">
        <v>26</v>
      </c>
      <c r="E364" s="60" t="s">
        <v>1525</v>
      </c>
      <c r="F364" s="65" t="s">
        <v>1508</v>
      </c>
      <c r="G364" s="62" t="s">
        <v>30</v>
      </c>
      <c r="H364" s="63">
        <v>44593</v>
      </c>
      <c r="I364" s="63">
        <v>45139</v>
      </c>
      <c r="J364" s="44">
        <v>21450</v>
      </c>
      <c r="K364" s="52">
        <f>+J364*2.87%</f>
        <v>615.61500000000001</v>
      </c>
      <c r="L364" s="52">
        <v>0</v>
      </c>
      <c r="M364" s="53">
        <f>+J364*3.04%</f>
        <v>652.08000000000004</v>
      </c>
      <c r="N364" s="52">
        <v>0</v>
      </c>
      <c r="O364" s="53">
        <f>+J364-K364-L364-M364-N364</f>
        <v>20182.304999999997</v>
      </c>
      <c r="P364" s="64">
        <v>23</v>
      </c>
    </row>
    <row r="365" spans="1:16" ht="17.25" customHeight="1" x14ac:dyDescent="0.25">
      <c r="A365" s="58">
        <v>357</v>
      </c>
      <c r="B365" s="59" t="s">
        <v>678</v>
      </c>
      <c r="C365" s="59" t="s">
        <v>679</v>
      </c>
      <c r="D365" s="58" t="s">
        <v>29</v>
      </c>
      <c r="E365" s="60" t="s">
        <v>689</v>
      </c>
      <c r="F365" s="65" t="s">
        <v>1508</v>
      </c>
      <c r="G365" s="62" t="s">
        <v>30</v>
      </c>
      <c r="H365" s="63">
        <v>44256</v>
      </c>
      <c r="I365" s="63">
        <v>45170</v>
      </c>
      <c r="J365" s="44">
        <v>40370</v>
      </c>
      <c r="K365" s="52">
        <f>+J365*2.87%</f>
        <v>1158.6189999999999</v>
      </c>
      <c r="L365" s="52">
        <v>494.87</v>
      </c>
      <c r="M365" s="53">
        <f>+J365*3.04%</f>
        <v>1227.248</v>
      </c>
      <c r="N365" s="52">
        <v>0</v>
      </c>
      <c r="O365" s="53">
        <f>+J365-K365-L365-M365-N365</f>
        <v>37489.262999999999</v>
      </c>
      <c r="P365" s="64">
        <v>125</v>
      </c>
    </row>
    <row r="366" spans="1:16" ht="17.25" customHeight="1" x14ac:dyDescent="0.25">
      <c r="A366" s="58">
        <v>358</v>
      </c>
      <c r="B366" s="59" t="s">
        <v>680</v>
      </c>
      <c r="C366" s="59" t="s">
        <v>681</v>
      </c>
      <c r="D366" s="58" t="s">
        <v>29</v>
      </c>
      <c r="E366" s="60" t="s">
        <v>689</v>
      </c>
      <c r="F366" s="65" t="s">
        <v>1508</v>
      </c>
      <c r="G366" s="62" t="s">
        <v>30</v>
      </c>
      <c r="H366" s="63">
        <v>44256</v>
      </c>
      <c r="I366" s="63">
        <v>45170</v>
      </c>
      <c r="J366" s="44">
        <v>40370</v>
      </c>
      <c r="K366" s="52">
        <f>+J366*2.87%</f>
        <v>1158.6189999999999</v>
      </c>
      <c r="L366" s="52">
        <v>494.87</v>
      </c>
      <c r="M366" s="53">
        <f>+J366*3.04%</f>
        <v>1227.248</v>
      </c>
      <c r="N366" s="52">
        <v>16619.64</v>
      </c>
      <c r="O366" s="53">
        <f>+J366-K366-L366-M366-N366</f>
        <v>20869.623</v>
      </c>
      <c r="P366" s="64">
        <v>127</v>
      </c>
    </row>
    <row r="367" spans="1:16" ht="17.25" customHeight="1" x14ac:dyDescent="0.25">
      <c r="A367" s="58">
        <v>359</v>
      </c>
      <c r="B367" s="59" t="s">
        <v>682</v>
      </c>
      <c r="C367" s="59" t="s">
        <v>683</v>
      </c>
      <c r="D367" s="58" t="s">
        <v>29</v>
      </c>
      <c r="E367" s="60" t="s">
        <v>689</v>
      </c>
      <c r="F367" s="65" t="s">
        <v>1508</v>
      </c>
      <c r="G367" s="62" t="s">
        <v>30</v>
      </c>
      <c r="H367" s="63">
        <v>44256</v>
      </c>
      <c r="I367" s="63">
        <v>45170</v>
      </c>
      <c r="J367" s="44">
        <v>40370</v>
      </c>
      <c r="K367" s="52">
        <f>+J367*2.87%</f>
        <v>1158.6189999999999</v>
      </c>
      <c r="L367" s="52">
        <v>494.87</v>
      </c>
      <c r="M367" s="53">
        <f>+J367*3.04%</f>
        <v>1227.248</v>
      </c>
      <c r="N367" s="52">
        <v>6934.75</v>
      </c>
      <c r="O367" s="53">
        <f>+J367-K367-L367-M367-N367</f>
        <v>30554.512999999999</v>
      </c>
      <c r="P367" s="64">
        <v>124</v>
      </c>
    </row>
    <row r="368" spans="1:16" ht="17.25" customHeight="1" x14ac:dyDescent="0.25">
      <c r="A368" s="58">
        <v>360</v>
      </c>
      <c r="B368" s="76" t="s">
        <v>684</v>
      </c>
      <c r="C368" s="76" t="s">
        <v>685</v>
      </c>
      <c r="D368" s="58" t="s">
        <v>29</v>
      </c>
      <c r="E368" s="101" t="s">
        <v>689</v>
      </c>
      <c r="F368" s="65" t="s">
        <v>1508</v>
      </c>
      <c r="G368" s="58" t="s">
        <v>27</v>
      </c>
      <c r="H368" s="63">
        <v>45261</v>
      </c>
      <c r="I368" s="58" t="s">
        <v>28</v>
      </c>
      <c r="J368" s="44">
        <v>40370</v>
      </c>
      <c r="K368" s="52">
        <f>+J368*2.87%</f>
        <v>1158.6189999999999</v>
      </c>
      <c r="L368" s="52">
        <v>494.87</v>
      </c>
      <c r="M368" s="52">
        <f>+J368*3.04%</f>
        <v>1227.248</v>
      </c>
      <c r="N368" s="52">
        <v>5878.92</v>
      </c>
      <c r="O368" s="52">
        <f>+J368-K368-L368-M368-N368</f>
        <v>31610.343000000001</v>
      </c>
      <c r="P368" s="64">
        <v>257</v>
      </c>
    </row>
    <row r="369" spans="1:16" ht="17.25" customHeight="1" x14ac:dyDescent="0.25">
      <c r="A369" s="58">
        <v>361</v>
      </c>
      <c r="B369" s="59" t="s">
        <v>686</v>
      </c>
      <c r="C369" s="59" t="s">
        <v>269</v>
      </c>
      <c r="D369" s="58" t="s">
        <v>29</v>
      </c>
      <c r="E369" s="93" t="s">
        <v>689</v>
      </c>
      <c r="F369" s="65" t="s">
        <v>1508</v>
      </c>
      <c r="G369" s="62" t="s">
        <v>30</v>
      </c>
      <c r="H369" s="63">
        <v>44927</v>
      </c>
      <c r="I369" s="63">
        <v>45108</v>
      </c>
      <c r="J369" s="44">
        <v>40370</v>
      </c>
      <c r="K369" s="52">
        <f>+J369*2.87%</f>
        <v>1158.6189999999999</v>
      </c>
      <c r="L369" s="52">
        <v>494.87</v>
      </c>
      <c r="M369" s="53">
        <f>+J369*3.04%</f>
        <v>1227.248</v>
      </c>
      <c r="N369" s="52">
        <v>0</v>
      </c>
      <c r="O369" s="53">
        <f>+J369-K369-L369-M369-N369</f>
        <v>37489.262999999999</v>
      </c>
      <c r="P369" s="64">
        <v>38</v>
      </c>
    </row>
    <row r="370" spans="1:16" ht="17.25" customHeight="1" x14ac:dyDescent="0.25">
      <c r="A370" s="58">
        <v>362</v>
      </c>
      <c r="B370" s="76" t="s">
        <v>687</v>
      </c>
      <c r="C370" s="76" t="s">
        <v>688</v>
      </c>
      <c r="D370" s="58" t="s">
        <v>29</v>
      </c>
      <c r="E370" s="60" t="s">
        <v>689</v>
      </c>
      <c r="F370" s="65" t="s">
        <v>1508</v>
      </c>
      <c r="G370" s="58" t="s">
        <v>27</v>
      </c>
      <c r="H370" s="63">
        <v>39539</v>
      </c>
      <c r="I370" s="58" t="s">
        <v>28</v>
      </c>
      <c r="J370" s="44">
        <v>40370</v>
      </c>
      <c r="K370" s="52">
        <f>+J370*2.87%</f>
        <v>1158.6189999999999</v>
      </c>
      <c r="L370" s="52">
        <v>494.87</v>
      </c>
      <c r="M370" s="52">
        <f>+J370*3.04%</f>
        <v>1227.248</v>
      </c>
      <c r="N370" s="52">
        <v>400</v>
      </c>
      <c r="O370" s="52">
        <f>+J370-K370-L370-M370-N370</f>
        <v>37089.262999999999</v>
      </c>
      <c r="P370" s="64">
        <v>167</v>
      </c>
    </row>
    <row r="371" spans="1:16" ht="17.25" customHeight="1" x14ac:dyDescent="0.25">
      <c r="A371" s="58">
        <v>363</v>
      </c>
      <c r="B371" s="76" t="s">
        <v>690</v>
      </c>
      <c r="C371" s="76" t="s">
        <v>691</v>
      </c>
      <c r="D371" s="58" t="s">
        <v>29</v>
      </c>
      <c r="E371" s="60" t="s">
        <v>689</v>
      </c>
      <c r="F371" s="65" t="s">
        <v>1508</v>
      </c>
      <c r="G371" s="58" t="s">
        <v>27</v>
      </c>
      <c r="H371" s="63">
        <v>39539</v>
      </c>
      <c r="I371" s="58" t="s">
        <v>28</v>
      </c>
      <c r="J371" s="44">
        <v>40370</v>
      </c>
      <c r="K371" s="52">
        <f>+J371*2.87%</f>
        <v>1158.6189999999999</v>
      </c>
      <c r="L371" s="52">
        <v>494.87</v>
      </c>
      <c r="M371" s="52">
        <f>+J371*3.04%</f>
        <v>1227.248</v>
      </c>
      <c r="N371" s="52">
        <v>19041.169999999998</v>
      </c>
      <c r="O371" s="52">
        <f>+J371-K371-L371-M371-N371</f>
        <v>18448.093000000001</v>
      </c>
      <c r="P371" s="64">
        <v>172</v>
      </c>
    </row>
    <row r="372" spans="1:16" ht="17.25" customHeight="1" x14ac:dyDescent="0.25">
      <c r="A372" s="58">
        <v>364</v>
      </c>
      <c r="B372" s="76" t="s">
        <v>692</v>
      </c>
      <c r="C372" s="76" t="s">
        <v>693</v>
      </c>
      <c r="D372" s="58" t="s">
        <v>29</v>
      </c>
      <c r="E372" s="60" t="s">
        <v>689</v>
      </c>
      <c r="F372" s="65" t="s">
        <v>1508</v>
      </c>
      <c r="G372" s="58" t="s">
        <v>27</v>
      </c>
      <c r="H372" s="63">
        <v>39539</v>
      </c>
      <c r="I372" s="58" t="s">
        <v>28</v>
      </c>
      <c r="J372" s="44">
        <v>40370</v>
      </c>
      <c r="K372" s="52">
        <f>+J372*2.87%</f>
        <v>1158.6189999999999</v>
      </c>
      <c r="L372" s="52">
        <v>237.55</v>
      </c>
      <c r="M372" s="52">
        <f>+J372*3.04%</f>
        <v>1227.248</v>
      </c>
      <c r="N372" s="52">
        <v>2318.7800000000002</v>
      </c>
      <c r="O372" s="52">
        <f>+J372-K372-L372-M372-N372</f>
        <v>35427.803</v>
      </c>
      <c r="P372" s="64">
        <v>180</v>
      </c>
    </row>
    <row r="373" spans="1:16" ht="17.25" customHeight="1" x14ac:dyDescent="0.25">
      <c r="A373" s="58">
        <v>365</v>
      </c>
      <c r="B373" s="76" t="s">
        <v>694</v>
      </c>
      <c r="C373" s="76" t="s">
        <v>695</v>
      </c>
      <c r="D373" s="58" t="s">
        <v>29</v>
      </c>
      <c r="E373" s="60" t="s">
        <v>689</v>
      </c>
      <c r="F373" s="65" t="s">
        <v>1508</v>
      </c>
      <c r="G373" s="58" t="s">
        <v>27</v>
      </c>
      <c r="H373" s="63">
        <v>39878</v>
      </c>
      <c r="I373" s="58" t="s">
        <v>28</v>
      </c>
      <c r="J373" s="44">
        <v>40370</v>
      </c>
      <c r="K373" s="52">
        <f>+J373*2.87%</f>
        <v>1158.6189999999999</v>
      </c>
      <c r="L373" s="52">
        <v>494.87</v>
      </c>
      <c r="M373" s="52">
        <f>+J373*3.04%</f>
        <v>1227.248</v>
      </c>
      <c r="N373" s="52">
        <v>23199.43</v>
      </c>
      <c r="O373" s="52">
        <f>+J373-K373-L373-M373-N373</f>
        <v>14289.832999999999</v>
      </c>
      <c r="P373" s="64">
        <v>330</v>
      </c>
    </row>
    <row r="374" spans="1:16" ht="17.25" customHeight="1" x14ac:dyDescent="0.25">
      <c r="A374" s="58">
        <v>366</v>
      </c>
      <c r="B374" s="76" t="s">
        <v>696</v>
      </c>
      <c r="C374" s="76" t="s">
        <v>697</v>
      </c>
      <c r="D374" s="58" t="s">
        <v>29</v>
      </c>
      <c r="E374" s="60" t="s">
        <v>689</v>
      </c>
      <c r="F374" s="65" t="s">
        <v>1508</v>
      </c>
      <c r="G374" s="58" t="s">
        <v>27</v>
      </c>
      <c r="H374" s="63">
        <v>39878</v>
      </c>
      <c r="I374" s="58" t="s">
        <v>28</v>
      </c>
      <c r="J374" s="44">
        <v>40370</v>
      </c>
      <c r="K374" s="52">
        <f>+J374*2.87%</f>
        <v>1158.6189999999999</v>
      </c>
      <c r="L374" s="52">
        <v>494.87</v>
      </c>
      <c r="M374" s="52">
        <f>+J374*3.04%</f>
        <v>1227.248</v>
      </c>
      <c r="N374" s="52">
        <v>1025</v>
      </c>
      <c r="O374" s="52">
        <f>+J374-K374-L374-M374-N374</f>
        <v>36464.262999999999</v>
      </c>
      <c r="P374" s="64">
        <v>334</v>
      </c>
    </row>
    <row r="375" spans="1:16" ht="17.25" customHeight="1" x14ac:dyDescent="0.25">
      <c r="A375" s="58">
        <v>367</v>
      </c>
      <c r="B375" s="76" t="s">
        <v>698</v>
      </c>
      <c r="C375" s="76" t="s">
        <v>699</v>
      </c>
      <c r="D375" s="58" t="s">
        <v>26</v>
      </c>
      <c r="E375" s="60" t="s">
        <v>689</v>
      </c>
      <c r="F375" s="65" t="s">
        <v>1508</v>
      </c>
      <c r="G375" s="58" t="s">
        <v>27</v>
      </c>
      <c r="H375" s="63">
        <v>39878</v>
      </c>
      <c r="I375" s="58" t="s">
        <v>28</v>
      </c>
      <c r="J375" s="44">
        <v>40370</v>
      </c>
      <c r="K375" s="52">
        <f>+J375*2.87%</f>
        <v>1158.6189999999999</v>
      </c>
      <c r="L375" s="52">
        <v>0</v>
      </c>
      <c r="M375" s="52">
        <f>+J375*3.04%</f>
        <v>1227.248</v>
      </c>
      <c r="N375" s="52">
        <v>33256.660000000003</v>
      </c>
      <c r="O375" s="52">
        <f>+J375-K375-L375-M375-N375</f>
        <v>4727.4729999999981</v>
      </c>
      <c r="P375" s="64">
        <v>335</v>
      </c>
    </row>
    <row r="376" spans="1:16" ht="17.25" customHeight="1" x14ac:dyDescent="0.25">
      <c r="A376" s="58">
        <v>368</v>
      </c>
      <c r="B376" s="76" t="s">
        <v>700</v>
      </c>
      <c r="C376" s="76" t="s">
        <v>701</v>
      </c>
      <c r="D376" s="58" t="s">
        <v>29</v>
      </c>
      <c r="E376" s="60" t="s">
        <v>689</v>
      </c>
      <c r="F376" s="65" t="s">
        <v>1508</v>
      </c>
      <c r="G376" s="58" t="s">
        <v>27</v>
      </c>
      <c r="H376" s="63">
        <v>39600</v>
      </c>
      <c r="I376" s="58" t="s">
        <v>28</v>
      </c>
      <c r="J376" s="44">
        <v>40370</v>
      </c>
      <c r="K376" s="52">
        <f>+J376*2.87%</f>
        <v>1158.6189999999999</v>
      </c>
      <c r="L376" s="52">
        <v>494.87</v>
      </c>
      <c r="M376" s="52">
        <f>+J376*3.04%</f>
        <v>1227.248</v>
      </c>
      <c r="N376" s="52">
        <v>13855.74</v>
      </c>
      <c r="O376" s="52">
        <f>+J376-K376-L376-M376-N376</f>
        <v>23633.523000000001</v>
      </c>
      <c r="P376" s="64">
        <v>339</v>
      </c>
    </row>
    <row r="377" spans="1:16" ht="17.25" customHeight="1" x14ac:dyDescent="0.25">
      <c r="A377" s="58">
        <v>369</v>
      </c>
      <c r="B377" s="76" t="s">
        <v>268</v>
      </c>
      <c r="C377" s="76" t="s">
        <v>702</v>
      </c>
      <c r="D377" s="58" t="s">
        <v>29</v>
      </c>
      <c r="E377" s="60" t="s">
        <v>689</v>
      </c>
      <c r="F377" s="65" t="s">
        <v>1508</v>
      </c>
      <c r="G377" s="58" t="s">
        <v>27</v>
      </c>
      <c r="H377" s="63">
        <v>40491</v>
      </c>
      <c r="I377" s="58" t="s">
        <v>28</v>
      </c>
      <c r="J377" s="44">
        <v>40370</v>
      </c>
      <c r="K377" s="52">
        <f>+J377*2.87%</f>
        <v>1158.6189999999999</v>
      </c>
      <c r="L377" s="52">
        <v>494.87</v>
      </c>
      <c r="M377" s="52">
        <f>+J377*3.04%</f>
        <v>1227.248</v>
      </c>
      <c r="N377" s="52">
        <v>0</v>
      </c>
      <c r="O377" s="52">
        <f>+J377-K377-L377-M377-N377</f>
        <v>37489.262999999999</v>
      </c>
      <c r="P377" s="64">
        <v>340</v>
      </c>
    </row>
    <row r="378" spans="1:16" ht="17.25" customHeight="1" x14ac:dyDescent="0.25">
      <c r="A378" s="58">
        <v>370</v>
      </c>
      <c r="B378" s="76" t="s">
        <v>703</v>
      </c>
      <c r="C378" s="76" t="s">
        <v>704</v>
      </c>
      <c r="D378" s="58" t="s">
        <v>29</v>
      </c>
      <c r="E378" s="60" t="s">
        <v>689</v>
      </c>
      <c r="F378" s="65" t="s">
        <v>1508</v>
      </c>
      <c r="G378" s="58" t="s">
        <v>27</v>
      </c>
      <c r="H378" s="63">
        <v>39539</v>
      </c>
      <c r="I378" s="58" t="s">
        <v>28</v>
      </c>
      <c r="J378" s="44">
        <v>40370</v>
      </c>
      <c r="K378" s="52">
        <f>+J378*2.87%</f>
        <v>1158.6189999999999</v>
      </c>
      <c r="L378" s="52">
        <v>237.55</v>
      </c>
      <c r="M378" s="52">
        <f>+J378*3.04%</f>
        <v>1227.248</v>
      </c>
      <c r="N378" s="52">
        <v>21513.49</v>
      </c>
      <c r="O378" s="52">
        <f>+J378-K378-L378-M378-N378</f>
        <v>16233.092999999997</v>
      </c>
      <c r="P378" s="64">
        <v>349</v>
      </c>
    </row>
    <row r="379" spans="1:16" ht="17.25" customHeight="1" x14ac:dyDescent="0.25">
      <c r="A379" s="58">
        <v>371</v>
      </c>
      <c r="B379" s="76" t="s">
        <v>705</v>
      </c>
      <c r="C379" s="76" t="s">
        <v>706</v>
      </c>
      <c r="D379" s="58" t="s">
        <v>29</v>
      </c>
      <c r="E379" s="60" t="s">
        <v>689</v>
      </c>
      <c r="F379" s="65" t="s">
        <v>1508</v>
      </c>
      <c r="G379" s="58" t="s">
        <v>27</v>
      </c>
      <c r="H379" s="63">
        <v>39539</v>
      </c>
      <c r="I379" s="58" t="s">
        <v>28</v>
      </c>
      <c r="J379" s="44">
        <v>40370</v>
      </c>
      <c r="K379" s="52">
        <f>+J379*2.87%</f>
        <v>1158.6189999999999</v>
      </c>
      <c r="L379" s="52">
        <v>237.55</v>
      </c>
      <c r="M379" s="52">
        <f>+J379*3.04%</f>
        <v>1227.248</v>
      </c>
      <c r="N379" s="52">
        <v>33294.1</v>
      </c>
      <c r="O379" s="52">
        <f>+J379-K379-L379-M379-N379</f>
        <v>4452.4830000000002</v>
      </c>
      <c r="P379" s="64">
        <v>350</v>
      </c>
    </row>
    <row r="380" spans="1:16" ht="17.25" customHeight="1" x14ac:dyDescent="0.25">
      <c r="A380" s="58">
        <v>372</v>
      </c>
      <c r="B380" s="76" t="s">
        <v>707</v>
      </c>
      <c r="C380" s="76" t="s">
        <v>708</v>
      </c>
      <c r="D380" s="58" t="s">
        <v>29</v>
      </c>
      <c r="E380" s="60" t="s">
        <v>689</v>
      </c>
      <c r="F380" s="65" t="s">
        <v>1508</v>
      </c>
      <c r="G380" s="58" t="s">
        <v>27</v>
      </c>
      <c r="H380" s="63">
        <v>39539</v>
      </c>
      <c r="I380" s="58" t="s">
        <v>28</v>
      </c>
      <c r="J380" s="44">
        <v>40370</v>
      </c>
      <c r="K380" s="52">
        <f>+J380*2.87%</f>
        <v>1158.6189999999999</v>
      </c>
      <c r="L380" s="52">
        <v>494.87</v>
      </c>
      <c r="M380" s="52">
        <f>+J380*3.04%</f>
        <v>1227.248</v>
      </c>
      <c r="N380" s="52">
        <v>0</v>
      </c>
      <c r="O380" s="52">
        <f>+J380-K380-L380-M380-N380</f>
        <v>37489.262999999999</v>
      </c>
      <c r="P380" s="64">
        <v>351</v>
      </c>
    </row>
    <row r="381" spans="1:16" ht="17.25" customHeight="1" x14ac:dyDescent="0.25">
      <c r="A381" s="58">
        <v>373</v>
      </c>
      <c r="B381" s="76" t="s">
        <v>709</v>
      </c>
      <c r="C381" s="76" t="s">
        <v>710</v>
      </c>
      <c r="D381" s="58" t="s">
        <v>29</v>
      </c>
      <c r="E381" s="60" t="s">
        <v>689</v>
      </c>
      <c r="F381" s="65" t="s">
        <v>1508</v>
      </c>
      <c r="G381" s="58" t="s">
        <v>27</v>
      </c>
      <c r="H381" s="63">
        <v>39672</v>
      </c>
      <c r="I381" s="58" t="s">
        <v>28</v>
      </c>
      <c r="J381" s="44">
        <v>40370</v>
      </c>
      <c r="K381" s="52">
        <f>+J381*2.87%</f>
        <v>1158.6189999999999</v>
      </c>
      <c r="L381" s="52">
        <v>494.87</v>
      </c>
      <c r="M381" s="52">
        <f>+J381*3.04%</f>
        <v>1227.248</v>
      </c>
      <c r="N381" s="52">
        <v>15443.42</v>
      </c>
      <c r="O381" s="52">
        <f>+J381-K381-L381-M381-N381</f>
        <v>22045.843000000001</v>
      </c>
      <c r="P381" s="64">
        <v>357</v>
      </c>
    </row>
    <row r="382" spans="1:16" ht="17.25" customHeight="1" x14ac:dyDescent="0.25">
      <c r="A382" s="58">
        <v>374</v>
      </c>
      <c r="B382" s="76" t="s">
        <v>711</v>
      </c>
      <c r="C382" s="76" t="s">
        <v>712</v>
      </c>
      <c r="D382" s="58" t="s">
        <v>29</v>
      </c>
      <c r="E382" s="60" t="s">
        <v>689</v>
      </c>
      <c r="F382" s="65" t="s">
        <v>1508</v>
      </c>
      <c r="G382" s="58" t="s">
        <v>27</v>
      </c>
      <c r="H382" s="63">
        <v>39692</v>
      </c>
      <c r="I382" s="58" t="s">
        <v>28</v>
      </c>
      <c r="J382" s="44">
        <v>40370</v>
      </c>
      <c r="K382" s="52">
        <f>+J382*2.87%</f>
        <v>1158.6189999999999</v>
      </c>
      <c r="L382" s="52">
        <v>0</v>
      </c>
      <c r="M382" s="52">
        <f>+J382*3.04%</f>
        <v>1227.248</v>
      </c>
      <c r="N382" s="52">
        <v>23051.18</v>
      </c>
      <c r="O382" s="52">
        <f>+J382-K382-L382-M382-N382</f>
        <v>14932.953000000001</v>
      </c>
      <c r="P382" s="64">
        <v>358</v>
      </c>
    </row>
    <row r="383" spans="1:16" ht="17.25" customHeight="1" x14ac:dyDescent="0.25">
      <c r="A383" s="58">
        <v>375</v>
      </c>
      <c r="B383" s="76" t="s">
        <v>713</v>
      </c>
      <c r="C383" s="76" t="s">
        <v>714</v>
      </c>
      <c r="D383" s="58" t="s">
        <v>29</v>
      </c>
      <c r="E383" s="60" t="s">
        <v>689</v>
      </c>
      <c r="F383" s="65" t="s">
        <v>1508</v>
      </c>
      <c r="G383" s="58" t="s">
        <v>27</v>
      </c>
      <c r="H383" s="63">
        <v>39845</v>
      </c>
      <c r="I383" s="58" t="s">
        <v>28</v>
      </c>
      <c r="J383" s="44">
        <v>40370</v>
      </c>
      <c r="K383" s="52">
        <f>+J383*2.87%</f>
        <v>1158.6189999999999</v>
      </c>
      <c r="L383" s="52">
        <v>494.87</v>
      </c>
      <c r="M383" s="52">
        <f>+J383*3.04%</f>
        <v>1227.248</v>
      </c>
      <c r="N383" s="52">
        <v>0</v>
      </c>
      <c r="O383" s="52">
        <f>+J383-K383-L383-M383-N383</f>
        <v>37489.262999999999</v>
      </c>
      <c r="P383" s="64">
        <v>360</v>
      </c>
    </row>
    <row r="384" spans="1:16" ht="17.25" customHeight="1" x14ac:dyDescent="0.25">
      <c r="A384" s="58">
        <v>376</v>
      </c>
      <c r="B384" s="76" t="s">
        <v>715</v>
      </c>
      <c r="C384" s="76" t="s">
        <v>716</v>
      </c>
      <c r="D384" s="58" t="s">
        <v>29</v>
      </c>
      <c r="E384" s="60" t="s">
        <v>689</v>
      </c>
      <c r="F384" s="65" t="s">
        <v>1508</v>
      </c>
      <c r="G384" s="58" t="s">
        <v>27</v>
      </c>
      <c r="H384" s="63">
        <v>39845</v>
      </c>
      <c r="I384" s="58" t="s">
        <v>28</v>
      </c>
      <c r="J384" s="44">
        <v>40370</v>
      </c>
      <c r="K384" s="52">
        <f>+J384*2.87%</f>
        <v>1158.6189999999999</v>
      </c>
      <c r="L384" s="52">
        <v>494.87</v>
      </c>
      <c r="M384" s="52">
        <f>+J384*3.04%</f>
        <v>1227.248</v>
      </c>
      <c r="N384" s="52">
        <v>1025</v>
      </c>
      <c r="O384" s="52">
        <f>+J384-K384-L384-M384-N384</f>
        <v>36464.262999999999</v>
      </c>
      <c r="P384" s="64">
        <v>361</v>
      </c>
    </row>
    <row r="385" spans="1:16" ht="17.25" customHeight="1" x14ac:dyDescent="0.25">
      <c r="A385" s="58">
        <v>377</v>
      </c>
      <c r="B385" s="76" t="s">
        <v>717</v>
      </c>
      <c r="C385" s="76" t="s">
        <v>718</v>
      </c>
      <c r="D385" s="58" t="s">
        <v>29</v>
      </c>
      <c r="E385" s="60" t="s">
        <v>689</v>
      </c>
      <c r="F385" s="65" t="s">
        <v>1508</v>
      </c>
      <c r="G385" s="58" t="s">
        <v>27</v>
      </c>
      <c r="H385" s="63">
        <v>39878</v>
      </c>
      <c r="I385" s="58" t="s">
        <v>28</v>
      </c>
      <c r="J385" s="44">
        <v>40370</v>
      </c>
      <c r="K385" s="52">
        <f>+J385*2.87%</f>
        <v>1158.6189999999999</v>
      </c>
      <c r="L385" s="52">
        <v>494.87</v>
      </c>
      <c r="M385" s="52">
        <f>+J385*3.04%</f>
        <v>1227.248</v>
      </c>
      <c r="N385" s="52">
        <v>0</v>
      </c>
      <c r="O385" s="52">
        <f>+J385-K385-L385-M385-N385</f>
        <v>37489.262999999999</v>
      </c>
      <c r="P385" s="64">
        <v>362</v>
      </c>
    </row>
    <row r="386" spans="1:16" ht="17.25" customHeight="1" x14ac:dyDescent="0.25">
      <c r="A386" s="58">
        <v>378</v>
      </c>
      <c r="B386" s="76" t="s">
        <v>719</v>
      </c>
      <c r="C386" s="76" t="s">
        <v>720</v>
      </c>
      <c r="D386" s="58" t="s">
        <v>29</v>
      </c>
      <c r="E386" s="60" t="s">
        <v>689</v>
      </c>
      <c r="F386" s="65" t="s">
        <v>1508</v>
      </c>
      <c r="G386" s="58" t="s">
        <v>27</v>
      </c>
      <c r="H386" s="63">
        <v>40040</v>
      </c>
      <c r="I386" s="58" t="s">
        <v>28</v>
      </c>
      <c r="J386" s="44">
        <v>40370</v>
      </c>
      <c r="K386" s="52">
        <f>+J386*2.87%</f>
        <v>1158.6189999999999</v>
      </c>
      <c r="L386" s="52">
        <v>237.55</v>
      </c>
      <c r="M386" s="52">
        <f>+J386*3.04%</f>
        <v>1227.248</v>
      </c>
      <c r="N386" s="52">
        <v>13129.78</v>
      </c>
      <c r="O386" s="52">
        <f>+J386-K386-L386-M386-N386</f>
        <v>24616.803</v>
      </c>
      <c r="P386" s="64">
        <v>364</v>
      </c>
    </row>
    <row r="387" spans="1:16" ht="15.75" customHeight="1" x14ac:dyDescent="0.25">
      <c r="A387" s="58">
        <v>379</v>
      </c>
      <c r="B387" s="76" t="s">
        <v>721</v>
      </c>
      <c r="C387" s="76" t="s">
        <v>722</v>
      </c>
      <c r="D387" s="58" t="s">
        <v>29</v>
      </c>
      <c r="E387" s="60" t="s">
        <v>689</v>
      </c>
      <c r="F387" s="65" t="s">
        <v>1508</v>
      </c>
      <c r="G387" s="58" t="s">
        <v>27</v>
      </c>
      <c r="H387" s="63">
        <v>40410</v>
      </c>
      <c r="I387" s="58" t="s">
        <v>28</v>
      </c>
      <c r="J387" s="44">
        <v>40370</v>
      </c>
      <c r="K387" s="52">
        <f>+J387*2.87%</f>
        <v>1158.6189999999999</v>
      </c>
      <c r="L387" s="52">
        <v>0</v>
      </c>
      <c r="M387" s="52">
        <f>+J387*3.04%</f>
        <v>1227.248</v>
      </c>
      <c r="N387" s="52">
        <v>4239.5600000000004</v>
      </c>
      <c r="O387" s="52">
        <f>+J387-K387-L387-M387-N387</f>
        <v>33744.573000000004</v>
      </c>
      <c r="P387" s="64">
        <v>368</v>
      </c>
    </row>
    <row r="388" spans="1:16" ht="15.75" customHeight="1" x14ac:dyDescent="0.25">
      <c r="A388" s="58">
        <v>380</v>
      </c>
      <c r="B388" s="76" t="s">
        <v>723</v>
      </c>
      <c r="C388" s="76" t="s">
        <v>724</v>
      </c>
      <c r="D388" s="58" t="s">
        <v>29</v>
      </c>
      <c r="E388" s="60" t="s">
        <v>689</v>
      </c>
      <c r="F388" s="65" t="s">
        <v>1508</v>
      </c>
      <c r="G388" s="58" t="s">
        <v>27</v>
      </c>
      <c r="H388" s="63">
        <v>40575</v>
      </c>
      <c r="I388" s="58" t="s">
        <v>28</v>
      </c>
      <c r="J388" s="44">
        <v>40370</v>
      </c>
      <c r="K388" s="52">
        <f>+J388*2.87%</f>
        <v>1158.6189999999999</v>
      </c>
      <c r="L388" s="52">
        <v>494.87</v>
      </c>
      <c r="M388" s="52">
        <f>+J388*3.04%</f>
        <v>1227.248</v>
      </c>
      <c r="N388" s="52">
        <v>26795.55</v>
      </c>
      <c r="O388" s="52">
        <f>+J388-K388-L388-M388-N388</f>
        <v>10693.713</v>
      </c>
      <c r="P388" s="64">
        <v>371</v>
      </c>
    </row>
    <row r="389" spans="1:16" ht="15.75" customHeight="1" x14ac:dyDescent="0.25">
      <c r="A389" s="58">
        <v>381</v>
      </c>
      <c r="B389" s="76" t="s">
        <v>725</v>
      </c>
      <c r="C389" s="76" t="s">
        <v>726</v>
      </c>
      <c r="D389" s="58" t="s">
        <v>29</v>
      </c>
      <c r="E389" s="60" t="s">
        <v>689</v>
      </c>
      <c r="F389" s="65" t="s">
        <v>1508</v>
      </c>
      <c r="G389" s="58" t="s">
        <v>27</v>
      </c>
      <c r="H389" s="63">
        <v>39539</v>
      </c>
      <c r="I389" s="58" t="s">
        <v>28</v>
      </c>
      <c r="J389" s="44">
        <v>40370</v>
      </c>
      <c r="K389" s="52">
        <f>+J389*2.87%</f>
        <v>1158.6189999999999</v>
      </c>
      <c r="L389" s="52">
        <v>494.87</v>
      </c>
      <c r="M389" s="52">
        <f>+J389*3.04%</f>
        <v>1227.248</v>
      </c>
      <c r="N389" s="52">
        <v>400</v>
      </c>
      <c r="O389" s="52">
        <f>+J389-K389-L389-M389-N389</f>
        <v>37089.262999999999</v>
      </c>
      <c r="P389" s="64">
        <v>396</v>
      </c>
    </row>
    <row r="390" spans="1:16" ht="15.75" customHeight="1" x14ac:dyDescent="0.25">
      <c r="A390" s="58">
        <v>382</v>
      </c>
      <c r="B390" s="76" t="s">
        <v>694</v>
      </c>
      <c r="C390" s="76" t="s">
        <v>727</v>
      </c>
      <c r="D390" s="58" t="s">
        <v>29</v>
      </c>
      <c r="E390" s="60" t="s">
        <v>689</v>
      </c>
      <c r="F390" s="65" t="s">
        <v>1508</v>
      </c>
      <c r="G390" s="58" t="s">
        <v>27</v>
      </c>
      <c r="H390" s="63">
        <v>39539</v>
      </c>
      <c r="I390" s="58" t="s">
        <v>28</v>
      </c>
      <c r="J390" s="44">
        <v>40370</v>
      </c>
      <c r="K390" s="52">
        <f>+J390*2.87%</f>
        <v>1158.6189999999999</v>
      </c>
      <c r="L390" s="52">
        <v>494.87</v>
      </c>
      <c r="M390" s="52">
        <f>+J390*3.04%</f>
        <v>1227.248</v>
      </c>
      <c r="N390" s="52">
        <v>2425</v>
      </c>
      <c r="O390" s="52">
        <f>+J390-K390-L390-M390-N390</f>
        <v>35064.262999999999</v>
      </c>
      <c r="P390" s="64">
        <v>397</v>
      </c>
    </row>
    <row r="391" spans="1:16" ht="15.75" customHeight="1" x14ac:dyDescent="0.25">
      <c r="A391" s="58">
        <v>383</v>
      </c>
      <c r="B391" s="76" t="s">
        <v>728</v>
      </c>
      <c r="C391" s="76" t="s">
        <v>729</v>
      </c>
      <c r="D391" s="58" t="s">
        <v>29</v>
      </c>
      <c r="E391" s="60" t="s">
        <v>689</v>
      </c>
      <c r="F391" s="65" t="s">
        <v>1508</v>
      </c>
      <c r="G391" s="58" t="s">
        <v>27</v>
      </c>
      <c r="H391" s="63">
        <v>40026</v>
      </c>
      <c r="I391" s="58" t="s">
        <v>28</v>
      </c>
      <c r="J391" s="44">
        <v>40370</v>
      </c>
      <c r="K391" s="52">
        <f>+J391*2.87%</f>
        <v>1158.6189999999999</v>
      </c>
      <c r="L391" s="52">
        <v>0</v>
      </c>
      <c r="M391" s="52">
        <f>+J391*3.04%</f>
        <v>1227.248</v>
      </c>
      <c r="N391" s="52">
        <v>26313.599999999999</v>
      </c>
      <c r="O391" s="52">
        <f>+J391-K391-L391-M391-N391</f>
        <v>11670.533000000003</v>
      </c>
      <c r="P391" s="64">
        <v>484</v>
      </c>
    </row>
    <row r="392" spans="1:16" ht="15.75" customHeight="1" x14ac:dyDescent="0.25">
      <c r="A392" s="58">
        <v>384</v>
      </c>
      <c r="B392" s="76" t="s">
        <v>730</v>
      </c>
      <c r="C392" s="76" t="s">
        <v>731</v>
      </c>
      <c r="D392" s="58" t="s">
        <v>29</v>
      </c>
      <c r="E392" s="60" t="s">
        <v>689</v>
      </c>
      <c r="F392" s="65" t="s">
        <v>1508</v>
      </c>
      <c r="G392" s="58" t="s">
        <v>27</v>
      </c>
      <c r="H392" s="63">
        <v>41262</v>
      </c>
      <c r="I392" s="58" t="s">
        <v>28</v>
      </c>
      <c r="J392" s="44">
        <v>40370</v>
      </c>
      <c r="K392" s="52">
        <f>+J392*2.87%</f>
        <v>1158.6189999999999</v>
      </c>
      <c r="L392" s="52">
        <v>0</v>
      </c>
      <c r="M392" s="52">
        <f>+J392*3.04%</f>
        <v>1227.248</v>
      </c>
      <c r="N392" s="52">
        <v>28256.080000000002</v>
      </c>
      <c r="O392" s="52">
        <f>+J392-K392-L392-M392-N392</f>
        <v>9728.0529999999999</v>
      </c>
      <c r="P392" s="64">
        <v>491</v>
      </c>
    </row>
    <row r="393" spans="1:16" ht="15.75" customHeight="1" x14ac:dyDescent="0.25">
      <c r="A393" s="58">
        <v>385</v>
      </c>
      <c r="B393" s="76" t="s">
        <v>732</v>
      </c>
      <c r="C393" s="76" t="s">
        <v>733</v>
      </c>
      <c r="D393" s="58" t="s">
        <v>29</v>
      </c>
      <c r="E393" s="60" t="s">
        <v>689</v>
      </c>
      <c r="F393" s="65" t="s">
        <v>1508</v>
      </c>
      <c r="G393" s="58" t="s">
        <v>27</v>
      </c>
      <c r="H393" s="63">
        <v>41488</v>
      </c>
      <c r="I393" s="58" t="s">
        <v>28</v>
      </c>
      <c r="J393" s="44">
        <v>40440.660000000003</v>
      </c>
      <c r="K393" s="52">
        <f>+J393*2.87%</f>
        <v>1160.6469420000001</v>
      </c>
      <c r="L393" s="52">
        <v>504.84</v>
      </c>
      <c r="M393" s="52">
        <f>+J393*3.04%</f>
        <v>1229.396064</v>
      </c>
      <c r="N393" s="55">
        <v>17811.62</v>
      </c>
      <c r="O393" s="52">
        <f>+J393-K393-L393-M393-N393</f>
        <v>19734.156994000008</v>
      </c>
      <c r="P393" s="64">
        <v>503</v>
      </c>
    </row>
    <row r="394" spans="1:16" ht="15.75" customHeight="1" x14ac:dyDescent="0.25">
      <c r="A394" s="58">
        <v>386</v>
      </c>
      <c r="B394" s="76" t="s">
        <v>734</v>
      </c>
      <c r="C394" s="76" t="s">
        <v>735</v>
      </c>
      <c r="D394" s="58" t="s">
        <v>29</v>
      </c>
      <c r="E394" s="60" t="s">
        <v>689</v>
      </c>
      <c r="F394" s="65" t="s">
        <v>1508</v>
      </c>
      <c r="G394" s="58" t="s">
        <v>27</v>
      </c>
      <c r="H394" s="63">
        <v>43010</v>
      </c>
      <c r="I394" s="58" t="s">
        <v>28</v>
      </c>
      <c r="J394" s="44">
        <v>40370</v>
      </c>
      <c r="K394" s="52">
        <f>+J394*2.87%</f>
        <v>1158.6189999999999</v>
      </c>
      <c r="L394" s="52">
        <v>494.87</v>
      </c>
      <c r="M394" s="52">
        <f>+J394*3.04%</f>
        <v>1227.248</v>
      </c>
      <c r="N394" s="52">
        <v>16233.63</v>
      </c>
      <c r="O394" s="52">
        <f>+J394-K394-L394-M394-N394</f>
        <v>21255.633000000002</v>
      </c>
      <c r="P394" s="64">
        <v>553</v>
      </c>
    </row>
    <row r="395" spans="1:16" ht="15.75" customHeight="1" x14ac:dyDescent="0.25">
      <c r="A395" s="58">
        <v>387</v>
      </c>
      <c r="B395" s="76" t="s">
        <v>736</v>
      </c>
      <c r="C395" s="76" t="s">
        <v>737</v>
      </c>
      <c r="D395" s="58" t="s">
        <v>29</v>
      </c>
      <c r="E395" s="60" t="s">
        <v>689</v>
      </c>
      <c r="F395" s="65" t="s">
        <v>1508</v>
      </c>
      <c r="G395" s="58" t="s">
        <v>27</v>
      </c>
      <c r="H395" s="63">
        <v>43283</v>
      </c>
      <c r="I395" s="58" t="s">
        <v>28</v>
      </c>
      <c r="J395" s="44">
        <v>40370</v>
      </c>
      <c r="K395" s="52">
        <f>+J395*2.87%</f>
        <v>1158.6189999999999</v>
      </c>
      <c r="L395" s="52">
        <v>0</v>
      </c>
      <c r="M395" s="52">
        <f>+J395*3.04%</f>
        <v>1227.248</v>
      </c>
      <c r="N395" s="52">
        <v>19636.34</v>
      </c>
      <c r="O395" s="52">
        <f>+J395-K395-L395-M395-N395</f>
        <v>18347.793000000001</v>
      </c>
      <c r="P395" s="64">
        <v>562</v>
      </c>
    </row>
    <row r="396" spans="1:16" ht="15.75" customHeight="1" x14ac:dyDescent="0.25">
      <c r="A396" s="58">
        <v>388</v>
      </c>
      <c r="B396" s="76" t="s">
        <v>738</v>
      </c>
      <c r="C396" s="76" t="s">
        <v>739</v>
      </c>
      <c r="D396" s="58" t="s">
        <v>29</v>
      </c>
      <c r="E396" s="60" t="s">
        <v>689</v>
      </c>
      <c r="F396" s="65" t="s">
        <v>1508</v>
      </c>
      <c r="G396" s="58" t="s">
        <v>27</v>
      </c>
      <c r="H396" s="63">
        <v>43283</v>
      </c>
      <c r="I396" s="58" t="s">
        <v>28</v>
      </c>
      <c r="J396" s="44">
        <v>40370</v>
      </c>
      <c r="K396" s="52">
        <f>+J396*2.87%</f>
        <v>1158.6189999999999</v>
      </c>
      <c r="L396" s="52">
        <v>0</v>
      </c>
      <c r="M396" s="52">
        <f>+J396*3.04%</f>
        <v>1227.248</v>
      </c>
      <c r="N396" s="52">
        <v>400</v>
      </c>
      <c r="O396" s="52">
        <f>+J396-K396-L396-M396-N396</f>
        <v>37584.133000000002</v>
      </c>
      <c r="P396" s="64">
        <v>563</v>
      </c>
    </row>
    <row r="397" spans="1:16" ht="15.75" customHeight="1" x14ac:dyDescent="0.25">
      <c r="A397" s="58">
        <v>389</v>
      </c>
      <c r="B397" s="76" t="s">
        <v>740</v>
      </c>
      <c r="C397" s="76" t="s">
        <v>741</v>
      </c>
      <c r="D397" s="58" t="s">
        <v>29</v>
      </c>
      <c r="E397" s="60" t="s">
        <v>689</v>
      </c>
      <c r="F397" s="65" t="s">
        <v>1508</v>
      </c>
      <c r="G397" s="58" t="s">
        <v>27</v>
      </c>
      <c r="H397" s="63">
        <v>43283</v>
      </c>
      <c r="I397" s="58" t="s">
        <v>28</v>
      </c>
      <c r="J397" s="44">
        <v>40370</v>
      </c>
      <c r="K397" s="52">
        <f>+J397*2.87%</f>
        <v>1158.6189999999999</v>
      </c>
      <c r="L397" s="52">
        <v>494.87</v>
      </c>
      <c r="M397" s="52">
        <f>+J397*3.04%</f>
        <v>1227.248</v>
      </c>
      <c r="N397" s="52">
        <v>400</v>
      </c>
      <c r="O397" s="52">
        <f>+J397-K397-L397-M397-N397</f>
        <v>37089.262999999999</v>
      </c>
      <c r="P397" s="64">
        <v>570</v>
      </c>
    </row>
    <row r="398" spans="1:16" ht="15.75" customHeight="1" x14ac:dyDescent="0.25">
      <c r="A398" s="58">
        <v>390</v>
      </c>
      <c r="B398" s="76" t="s">
        <v>742</v>
      </c>
      <c r="C398" s="76" t="s">
        <v>743</v>
      </c>
      <c r="D398" s="58" t="s">
        <v>29</v>
      </c>
      <c r="E398" s="60" t="s">
        <v>689</v>
      </c>
      <c r="F398" s="65" t="s">
        <v>1508</v>
      </c>
      <c r="G398" s="58" t="s">
        <v>27</v>
      </c>
      <c r="H398" s="63">
        <v>43313</v>
      </c>
      <c r="I398" s="58" t="s">
        <v>28</v>
      </c>
      <c r="J398" s="44">
        <v>40370</v>
      </c>
      <c r="K398" s="52">
        <f>+J398*2.87%</f>
        <v>1158.6189999999999</v>
      </c>
      <c r="L398" s="52">
        <v>491.87</v>
      </c>
      <c r="M398" s="52">
        <f>+J398*3.04%</f>
        <v>1227.248</v>
      </c>
      <c r="N398" s="52">
        <v>16619.64</v>
      </c>
      <c r="O398" s="52">
        <f>+J398-K398-L398-M398-N398</f>
        <v>20872.623</v>
      </c>
      <c r="P398" s="64">
        <v>575</v>
      </c>
    </row>
    <row r="399" spans="1:16" ht="15.75" customHeight="1" x14ac:dyDescent="0.25">
      <c r="A399" s="58">
        <v>391</v>
      </c>
      <c r="B399" s="76" t="s">
        <v>744</v>
      </c>
      <c r="C399" s="76" t="s">
        <v>745</v>
      </c>
      <c r="D399" s="58" t="s">
        <v>29</v>
      </c>
      <c r="E399" s="60" t="s">
        <v>689</v>
      </c>
      <c r="F399" s="65" t="s">
        <v>1508</v>
      </c>
      <c r="G399" s="58" t="s">
        <v>27</v>
      </c>
      <c r="H399" s="63">
        <v>43313</v>
      </c>
      <c r="I399" s="58" t="s">
        <v>28</v>
      </c>
      <c r="J399" s="44">
        <v>40370</v>
      </c>
      <c r="K399" s="52">
        <f>+J399*2.87%</f>
        <v>1158.6189999999999</v>
      </c>
      <c r="L399" s="52">
        <v>494.87</v>
      </c>
      <c r="M399" s="52">
        <f>+J399*3.04%</f>
        <v>1227.248</v>
      </c>
      <c r="N399" s="52">
        <v>0</v>
      </c>
      <c r="O399" s="52">
        <f>+J399-K399-L399-M399-N399</f>
        <v>37489.262999999999</v>
      </c>
      <c r="P399" s="64">
        <v>577</v>
      </c>
    </row>
    <row r="400" spans="1:16" ht="15.75" customHeight="1" x14ac:dyDescent="0.25">
      <c r="A400" s="58">
        <v>392</v>
      </c>
      <c r="B400" s="76" t="s">
        <v>746</v>
      </c>
      <c r="C400" s="76" t="s">
        <v>747</v>
      </c>
      <c r="D400" s="58" t="s">
        <v>26</v>
      </c>
      <c r="E400" s="60" t="s">
        <v>689</v>
      </c>
      <c r="F400" s="65" t="s">
        <v>1508</v>
      </c>
      <c r="G400" s="58" t="s">
        <v>27</v>
      </c>
      <c r="H400" s="63">
        <v>43770</v>
      </c>
      <c r="I400" s="58" t="s">
        <v>28</v>
      </c>
      <c r="J400" s="44">
        <v>40370</v>
      </c>
      <c r="K400" s="52">
        <f>+J400*2.87%</f>
        <v>1158.6189999999999</v>
      </c>
      <c r="L400" s="52">
        <v>0</v>
      </c>
      <c r="M400" s="52">
        <f>+J400*3.04%</f>
        <v>1227.248</v>
      </c>
      <c r="N400" s="52">
        <v>19043.53</v>
      </c>
      <c r="O400" s="52">
        <f>+J400-K400-L400-M400-N400</f>
        <v>18940.603000000003</v>
      </c>
      <c r="P400" s="64">
        <v>613</v>
      </c>
    </row>
    <row r="401" spans="1:16" ht="15.75" customHeight="1" x14ac:dyDescent="0.25">
      <c r="A401" s="58">
        <v>393</v>
      </c>
      <c r="B401" s="76" t="s">
        <v>748</v>
      </c>
      <c r="C401" s="76" t="s">
        <v>749</v>
      </c>
      <c r="D401" s="58" t="s">
        <v>29</v>
      </c>
      <c r="E401" s="80" t="s">
        <v>689</v>
      </c>
      <c r="F401" s="65" t="s">
        <v>1508</v>
      </c>
      <c r="G401" s="58" t="s">
        <v>27</v>
      </c>
      <c r="H401" s="63">
        <v>43497</v>
      </c>
      <c r="I401" s="58" t="s">
        <v>28</v>
      </c>
      <c r="J401" s="44">
        <v>40370</v>
      </c>
      <c r="K401" s="52">
        <f>+J401*2.87%</f>
        <v>1158.6189999999999</v>
      </c>
      <c r="L401" s="52">
        <v>237.55</v>
      </c>
      <c r="M401" s="52">
        <f>+J401*3.04%</f>
        <v>1227.248</v>
      </c>
      <c r="N401" s="52">
        <v>23534.65</v>
      </c>
      <c r="O401" s="52">
        <f>+J401-K401-L401-M401-N401</f>
        <v>14211.932999999997</v>
      </c>
      <c r="P401" s="64">
        <v>629</v>
      </c>
    </row>
    <row r="402" spans="1:16" ht="15.75" customHeight="1" x14ac:dyDescent="0.25">
      <c r="A402" s="58">
        <v>394</v>
      </c>
      <c r="B402" s="76" t="s">
        <v>750</v>
      </c>
      <c r="C402" s="76" t="s">
        <v>751</v>
      </c>
      <c r="D402" s="58" t="s">
        <v>26</v>
      </c>
      <c r="E402" s="60" t="s">
        <v>689</v>
      </c>
      <c r="F402" s="65" t="s">
        <v>1508</v>
      </c>
      <c r="G402" s="58" t="s">
        <v>27</v>
      </c>
      <c r="H402" s="63">
        <v>44440</v>
      </c>
      <c r="I402" s="58" t="s">
        <v>28</v>
      </c>
      <c r="J402" s="44">
        <v>40370</v>
      </c>
      <c r="K402" s="52">
        <f>+J402*2.87%</f>
        <v>1158.6189999999999</v>
      </c>
      <c r="L402" s="52">
        <v>494.87</v>
      </c>
      <c r="M402" s="52">
        <f>+J402*3.04%</f>
        <v>1227.248</v>
      </c>
      <c r="N402" s="52">
        <v>17830.97</v>
      </c>
      <c r="O402" s="52">
        <f>+J402-K402-L402-M402-N402</f>
        <v>19658.292999999998</v>
      </c>
      <c r="P402" s="64">
        <v>185</v>
      </c>
    </row>
    <row r="403" spans="1:16" ht="15.75" customHeight="1" x14ac:dyDescent="0.25">
      <c r="A403" s="58">
        <v>395</v>
      </c>
      <c r="B403" s="76" t="s">
        <v>752</v>
      </c>
      <c r="C403" s="76" t="s">
        <v>753</v>
      </c>
      <c r="D403" s="58" t="s">
        <v>26</v>
      </c>
      <c r="E403" s="60" t="s">
        <v>689</v>
      </c>
      <c r="F403" s="65" t="s">
        <v>1508</v>
      </c>
      <c r="G403" s="58" t="s">
        <v>27</v>
      </c>
      <c r="H403" s="63">
        <v>44440</v>
      </c>
      <c r="I403" s="58" t="s">
        <v>28</v>
      </c>
      <c r="J403" s="44">
        <v>40370</v>
      </c>
      <c r="K403" s="52">
        <f>+J403*2.87%</f>
        <v>1158.6189999999999</v>
      </c>
      <c r="L403" s="52">
        <v>494.87</v>
      </c>
      <c r="M403" s="52">
        <f>+J403*3.04%</f>
        <v>1227.248</v>
      </c>
      <c r="N403" s="52">
        <v>21482.04</v>
      </c>
      <c r="O403" s="52">
        <f>+J403-K403-L403-M403-N403</f>
        <v>16007.222999999998</v>
      </c>
      <c r="P403" s="64">
        <v>186</v>
      </c>
    </row>
    <row r="404" spans="1:16" ht="15.75" customHeight="1" x14ac:dyDescent="0.25">
      <c r="A404" s="58">
        <v>396</v>
      </c>
      <c r="B404" s="76" t="s">
        <v>257</v>
      </c>
      <c r="C404" s="76" t="s">
        <v>258</v>
      </c>
      <c r="D404" s="58" t="s">
        <v>26</v>
      </c>
      <c r="E404" s="60" t="s">
        <v>689</v>
      </c>
      <c r="F404" s="65" t="s">
        <v>1508</v>
      </c>
      <c r="G404" s="58" t="s">
        <v>27</v>
      </c>
      <c r="H404" s="63">
        <v>44440</v>
      </c>
      <c r="I404" s="58" t="s">
        <v>28</v>
      </c>
      <c r="J404" s="44">
        <v>14300</v>
      </c>
      <c r="K404" s="52">
        <f>+J404*2.87%</f>
        <v>410.41</v>
      </c>
      <c r="L404" s="52">
        <v>0</v>
      </c>
      <c r="M404" s="52">
        <f>+J404*3.04%</f>
        <v>434.72</v>
      </c>
      <c r="N404" s="52">
        <v>3128.21</v>
      </c>
      <c r="O404" s="52">
        <f>+J404-K404-L404-M404-N404</f>
        <v>10326.66</v>
      </c>
      <c r="P404" s="64">
        <v>635</v>
      </c>
    </row>
    <row r="405" spans="1:16" ht="15.75" customHeight="1" x14ac:dyDescent="0.25">
      <c r="A405" s="58">
        <v>397</v>
      </c>
      <c r="B405" s="76" t="s">
        <v>755</v>
      </c>
      <c r="C405" s="76" t="s">
        <v>756</v>
      </c>
      <c r="D405" s="58" t="s">
        <v>26</v>
      </c>
      <c r="E405" s="60" t="s">
        <v>689</v>
      </c>
      <c r="F405" s="65" t="s">
        <v>1508</v>
      </c>
      <c r="G405" s="58" t="s">
        <v>27</v>
      </c>
      <c r="H405" s="63">
        <v>44440</v>
      </c>
      <c r="I405" s="58" t="s">
        <v>28</v>
      </c>
      <c r="J405" s="44">
        <v>40370</v>
      </c>
      <c r="K405" s="52">
        <f>+J405*2.87%</f>
        <v>1158.6189999999999</v>
      </c>
      <c r="L405" s="52">
        <v>494.87</v>
      </c>
      <c r="M405" s="52">
        <f>+J405*3.04%</f>
        <v>1227.248</v>
      </c>
      <c r="N405" s="52">
        <v>12166.33</v>
      </c>
      <c r="O405" s="52">
        <f>+J405-K405-L405-M405-N405</f>
        <v>25322.932999999997</v>
      </c>
      <c r="P405" s="64">
        <v>189</v>
      </c>
    </row>
    <row r="406" spans="1:16" ht="15.75" customHeight="1" x14ac:dyDescent="0.25">
      <c r="A406" s="58">
        <v>398</v>
      </c>
      <c r="B406" s="76" t="s">
        <v>757</v>
      </c>
      <c r="C406" s="76" t="s">
        <v>758</v>
      </c>
      <c r="D406" s="58" t="s">
        <v>26</v>
      </c>
      <c r="E406" s="60" t="s">
        <v>689</v>
      </c>
      <c r="F406" s="65" t="s">
        <v>1508</v>
      </c>
      <c r="G406" s="58" t="s">
        <v>27</v>
      </c>
      <c r="H406" s="63">
        <v>44440</v>
      </c>
      <c r="I406" s="58" t="s">
        <v>28</v>
      </c>
      <c r="J406" s="44">
        <v>40370</v>
      </c>
      <c r="K406" s="52">
        <f>+J406*2.87%</f>
        <v>1158.6189999999999</v>
      </c>
      <c r="L406" s="52">
        <v>494.87</v>
      </c>
      <c r="M406" s="52">
        <f>+J406*3.04%</f>
        <v>1227.248</v>
      </c>
      <c r="N406" s="52">
        <v>0</v>
      </c>
      <c r="O406" s="52">
        <f>+J406-K406-L406-M406-N406</f>
        <v>37489.262999999999</v>
      </c>
      <c r="P406" s="64">
        <v>190</v>
      </c>
    </row>
    <row r="407" spans="1:16" ht="15.75" customHeight="1" x14ac:dyDescent="0.25">
      <c r="A407" s="58">
        <v>399</v>
      </c>
      <c r="B407" s="59" t="s">
        <v>759</v>
      </c>
      <c r="C407" s="59" t="s">
        <v>760</v>
      </c>
      <c r="D407" s="58" t="s">
        <v>29</v>
      </c>
      <c r="E407" s="60" t="s">
        <v>689</v>
      </c>
      <c r="F407" s="65" t="s">
        <v>1508</v>
      </c>
      <c r="G407" s="58" t="s">
        <v>27</v>
      </c>
      <c r="H407" s="63">
        <v>43678</v>
      </c>
      <c r="I407" s="58" t="s">
        <v>28</v>
      </c>
      <c r="J407" s="44">
        <v>40370</v>
      </c>
      <c r="K407" s="52">
        <f>+J407*2.87%</f>
        <v>1158.6189999999999</v>
      </c>
      <c r="L407" s="52">
        <v>494.87</v>
      </c>
      <c r="M407" s="52">
        <f>+J407*3.04%</f>
        <v>1227.248</v>
      </c>
      <c r="N407" s="52">
        <v>1148</v>
      </c>
      <c r="O407" s="52">
        <f>+J407-K407-L407-M407-N407</f>
        <v>36341.262999999999</v>
      </c>
      <c r="P407" s="64">
        <v>179</v>
      </c>
    </row>
    <row r="408" spans="1:16" ht="15.75" customHeight="1" x14ac:dyDescent="0.25">
      <c r="A408" s="58">
        <v>400</v>
      </c>
      <c r="B408" s="76" t="s">
        <v>761</v>
      </c>
      <c r="C408" s="76" t="s">
        <v>762</v>
      </c>
      <c r="D408" s="58" t="s">
        <v>26</v>
      </c>
      <c r="E408" s="60" t="s">
        <v>689</v>
      </c>
      <c r="F408" s="65" t="s">
        <v>1508</v>
      </c>
      <c r="G408" s="58" t="s">
        <v>27</v>
      </c>
      <c r="H408" s="63">
        <v>40533</v>
      </c>
      <c r="I408" s="58" t="s">
        <v>28</v>
      </c>
      <c r="J408" s="44">
        <v>40370</v>
      </c>
      <c r="K408" s="52">
        <f>+J408*2.87%</f>
        <v>1158.6189999999999</v>
      </c>
      <c r="L408" s="52">
        <v>494.87</v>
      </c>
      <c r="M408" s="52">
        <f>+J408*3.04%</f>
        <v>1227.248</v>
      </c>
      <c r="N408" s="52">
        <v>5408.14</v>
      </c>
      <c r="O408" s="52">
        <f>+J408-K408-L408-M408-N408</f>
        <v>32081.123</v>
      </c>
      <c r="P408" s="64">
        <v>370</v>
      </c>
    </row>
    <row r="409" spans="1:16" ht="15.75" customHeight="1" x14ac:dyDescent="0.25">
      <c r="A409" s="58">
        <v>401</v>
      </c>
      <c r="B409" s="76" t="s">
        <v>656</v>
      </c>
      <c r="C409" s="76" t="s">
        <v>763</v>
      </c>
      <c r="D409" s="58" t="s">
        <v>26</v>
      </c>
      <c r="E409" s="60" t="s">
        <v>689</v>
      </c>
      <c r="F409" s="65" t="s">
        <v>1508</v>
      </c>
      <c r="G409" s="58" t="s">
        <v>27</v>
      </c>
      <c r="H409" s="63">
        <v>39539</v>
      </c>
      <c r="I409" s="58" t="s">
        <v>28</v>
      </c>
      <c r="J409" s="44">
        <v>40370</v>
      </c>
      <c r="K409" s="52">
        <f>+J409*2.87%</f>
        <v>1158.6189999999999</v>
      </c>
      <c r="L409" s="52">
        <v>494.87</v>
      </c>
      <c r="M409" s="52">
        <f>+J409*3.04%</f>
        <v>1227.248</v>
      </c>
      <c r="N409" s="52">
        <v>0</v>
      </c>
      <c r="O409" s="52">
        <f>+J409-K409-L409-M409-N409</f>
        <v>37489.262999999999</v>
      </c>
      <c r="P409" s="64">
        <v>432</v>
      </c>
    </row>
    <row r="410" spans="1:16" ht="15.75" customHeight="1" x14ac:dyDescent="0.25">
      <c r="A410" s="58">
        <v>402</v>
      </c>
      <c r="B410" s="76" t="s">
        <v>764</v>
      </c>
      <c r="C410" s="76" t="s">
        <v>765</v>
      </c>
      <c r="D410" s="58" t="s">
        <v>26</v>
      </c>
      <c r="E410" s="60" t="s">
        <v>689</v>
      </c>
      <c r="F410" s="65" t="s">
        <v>1508</v>
      </c>
      <c r="G410" s="58" t="s">
        <v>27</v>
      </c>
      <c r="H410" s="63">
        <v>41456</v>
      </c>
      <c r="I410" s="58" t="s">
        <v>28</v>
      </c>
      <c r="J410" s="44">
        <v>40370</v>
      </c>
      <c r="K410" s="52">
        <f>+J410*2.87%</f>
        <v>1158.6189999999999</v>
      </c>
      <c r="L410" s="52">
        <v>494.87</v>
      </c>
      <c r="M410" s="52">
        <f>+J410*3.04%</f>
        <v>1227.248</v>
      </c>
      <c r="N410" s="52">
        <v>19904.28</v>
      </c>
      <c r="O410" s="52">
        <f>+J410-K410-L410-M410-N410</f>
        <v>17584.983</v>
      </c>
      <c r="P410" s="64">
        <v>496</v>
      </c>
    </row>
    <row r="411" spans="1:16" ht="15.75" customHeight="1" x14ac:dyDescent="0.25">
      <c r="A411" s="58">
        <v>403</v>
      </c>
      <c r="B411" s="76" t="s">
        <v>766</v>
      </c>
      <c r="C411" s="76" t="s">
        <v>767</v>
      </c>
      <c r="D411" s="58" t="s">
        <v>26</v>
      </c>
      <c r="E411" s="60" t="s">
        <v>689</v>
      </c>
      <c r="F411" s="65" t="s">
        <v>1508</v>
      </c>
      <c r="G411" s="58" t="s">
        <v>27</v>
      </c>
      <c r="H411" s="63">
        <v>42157</v>
      </c>
      <c r="I411" s="58" t="s">
        <v>28</v>
      </c>
      <c r="J411" s="44">
        <v>40370</v>
      </c>
      <c r="K411" s="52">
        <f>+J411*2.87%</f>
        <v>1158.6189999999999</v>
      </c>
      <c r="L411" s="52">
        <v>494.87</v>
      </c>
      <c r="M411" s="52">
        <f>+J411*3.04%</f>
        <v>1227.248</v>
      </c>
      <c r="N411" s="52"/>
      <c r="O411" s="52">
        <f>+J411-K411-L411-M411-N411</f>
        <v>37489.262999999999</v>
      </c>
      <c r="P411" s="64">
        <v>522</v>
      </c>
    </row>
    <row r="412" spans="1:16" ht="15.75" customHeight="1" x14ac:dyDescent="0.25">
      <c r="A412" s="58">
        <v>404</v>
      </c>
      <c r="B412" s="76" t="s">
        <v>768</v>
      </c>
      <c r="C412" s="76" t="s">
        <v>769</v>
      </c>
      <c r="D412" s="58" t="s">
        <v>26</v>
      </c>
      <c r="E412" s="60" t="s">
        <v>1612</v>
      </c>
      <c r="F412" s="65" t="s">
        <v>1508</v>
      </c>
      <c r="G412" s="58" t="s">
        <v>27</v>
      </c>
      <c r="H412" s="63">
        <v>42646</v>
      </c>
      <c r="I412" s="58" t="s">
        <v>28</v>
      </c>
      <c r="J412" s="44">
        <v>40370</v>
      </c>
      <c r="K412" s="52">
        <f>+J412*2.87%</f>
        <v>1158.6189999999999</v>
      </c>
      <c r="L412" s="52">
        <v>494.87</v>
      </c>
      <c r="M412" s="52">
        <f>+J412*3.04%</f>
        <v>1227.248</v>
      </c>
      <c r="N412" s="52">
        <v>400</v>
      </c>
      <c r="O412" s="52">
        <f>+J412-K412-L412-M412-N412</f>
        <v>37089.262999999999</v>
      </c>
      <c r="P412" s="64">
        <v>543</v>
      </c>
    </row>
    <row r="413" spans="1:16" ht="15.75" customHeight="1" x14ac:dyDescent="0.25">
      <c r="A413" s="58">
        <v>405</v>
      </c>
      <c r="B413" s="76" t="s">
        <v>770</v>
      </c>
      <c r="C413" s="76" t="s">
        <v>771</v>
      </c>
      <c r="D413" s="58" t="s">
        <v>26</v>
      </c>
      <c r="E413" s="60" t="s">
        <v>689</v>
      </c>
      <c r="F413" s="65" t="s">
        <v>1508</v>
      </c>
      <c r="G413" s="58" t="s">
        <v>27</v>
      </c>
      <c r="H413" s="63">
        <v>43010</v>
      </c>
      <c r="I413" s="58" t="s">
        <v>28</v>
      </c>
      <c r="J413" s="44">
        <v>40370</v>
      </c>
      <c r="K413" s="52">
        <f>+J413*2.87%</f>
        <v>1158.6189999999999</v>
      </c>
      <c r="L413" s="52">
        <v>237.55</v>
      </c>
      <c r="M413" s="52">
        <f>+J413*3.04%</f>
        <v>1227.248</v>
      </c>
      <c r="N413" s="52">
        <v>19750.21</v>
      </c>
      <c r="O413" s="52">
        <f>+J413-K413-L413-M413-N413</f>
        <v>17996.373</v>
      </c>
      <c r="P413" s="64">
        <v>554</v>
      </c>
    </row>
    <row r="414" spans="1:16" ht="15.75" customHeight="1" x14ac:dyDescent="0.25">
      <c r="A414" s="58">
        <v>406</v>
      </c>
      <c r="B414" s="76" t="s">
        <v>772</v>
      </c>
      <c r="C414" s="76" t="s">
        <v>773</v>
      </c>
      <c r="D414" s="58" t="s">
        <v>26</v>
      </c>
      <c r="E414" s="60" t="s">
        <v>689</v>
      </c>
      <c r="F414" s="65" t="s">
        <v>1508</v>
      </c>
      <c r="G414" s="58" t="s">
        <v>27</v>
      </c>
      <c r="H414" s="63">
        <v>43313</v>
      </c>
      <c r="I414" s="58" t="s">
        <v>28</v>
      </c>
      <c r="J414" s="44">
        <v>40370</v>
      </c>
      <c r="K414" s="52">
        <f>+J414*2.87%</f>
        <v>1158.6189999999999</v>
      </c>
      <c r="L414" s="52">
        <v>494.87</v>
      </c>
      <c r="M414" s="52">
        <f>+J414*3.04%</f>
        <v>1227.248</v>
      </c>
      <c r="N414" s="52">
        <v>0</v>
      </c>
      <c r="O414" s="52">
        <f>+J414-K414-L414-M414-N414</f>
        <v>37489.262999999999</v>
      </c>
      <c r="P414" s="64">
        <v>586</v>
      </c>
    </row>
    <row r="415" spans="1:16" ht="15.75" customHeight="1" x14ac:dyDescent="0.25">
      <c r="A415" s="58">
        <v>407</v>
      </c>
      <c r="B415" s="76" t="s">
        <v>774</v>
      </c>
      <c r="C415" s="76" t="s">
        <v>775</v>
      </c>
      <c r="D415" s="58" t="s">
        <v>26</v>
      </c>
      <c r="E415" s="60" t="s">
        <v>689</v>
      </c>
      <c r="F415" s="65" t="s">
        <v>1508</v>
      </c>
      <c r="G415" s="58" t="s">
        <v>27</v>
      </c>
      <c r="H415" s="63">
        <v>43647</v>
      </c>
      <c r="I415" s="58" t="s">
        <v>28</v>
      </c>
      <c r="J415" s="44">
        <v>40370</v>
      </c>
      <c r="K415" s="52">
        <f>+J415*2.87%</f>
        <v>1158.6189999999999</v>
      </c>
      <c r="L415" s="52">
        <v>494.87</v>
      </c>
      <c r="M415" s="52">
        <f>+J415*3.04%</f>
        <v>1227.248</v>
      </c>
      <c r="N415" s="52">
        <v>27120.94</v>
      </c>
      <c r="O415" s="52">
        <f>+J415-K415-L415-M415-N415</f>
        <v>10368.323</v>
      </c>
      <c r="P415" s="64">
        <v>594</v>
      </c>
    </row>
    <row r="416" spans="1:16" ht="15.75" customHeight="1" x14ac:dyDescent="0.25">
      <c r="A416" s="58">
        <v>408</v>
      </c>
      <c r="B416" s="76" t="s">
        <v>776</v>
      </c>
      <c r="C416" s="76" t="s">
        <v>777</v>
      </c>
      <c r="D416" s="58" t="s">
        <v>26</v>
      </c>
      <c r="E416" s="60" t="s">
        <v>689</v>
      </c>
      <c r="F416" s="65" t="s">
        <v>1508</v>
      </c>
      <c r="G416" s="58" t="s">
        <v>27</v>
      </c>
      <c r="H416" s="63">
        <v>43983</v>
      </c>
      <c r="I416" s="58" t="s">
        <v>28</v>
      </c>
      <c r="J416" s="44">
        <v>40370</v>
      </c>
      <c r="K416" s="52">
        <f>+J416*2.87%</f>
        <v>1158.6189999999999</v>
      </c>
      <c r="L416" s="52">
        <v>494.87</v>
      </c>
      <c r="M416" s="52">
        <f>+J416*3.04%</f>
        <v>1227.248</v>
      </c>
      <c r="N416" s="52">
        <v>20897.75</v>
      </c>
      <c r="O416" s="52">
        <f>+J416-K416-L416-M416-N416</f>
        <v>16591.512999999999</v>
      </c>
      <c r="P416" s="64">
        <v>633</v>
      </c>
    </row>
    <row r="417" spans="1:16" ht="15.75" customHeight="1" x14ac:dyDescent="0.25">
      <c r="A417" s="58">
        <v>409</v>
      </c>
      <c r="B417" s="59" t="s">
        <v>1817</v>
      </c>
      <c r="C417" s="59" t="s">
        <v>1818</v>
      </c>
      <c r="D417" s="58" t="s">
        <v>29</v>
      </c>
      <c r="E417" s="60" t="s">
        <v>469</v>
      </c>
      <c r="F417" s="59" t="s">
        <v>1508</v>
      </c>
      <c r="G417" s="73" t="s">
        <v>27</v>
      </c>
      <c r="H417" s="86">
        <v>45931</v>
      </c>
      <c r="I417" s="73" t="s">
        <v>28</v>
      </c>
      <c r="J417" s="44">
        <v>49885</v>
      </c>
      <c r="K417" s="52">
        <v>1431.6994999999999</v>
      </c>
      <c r="L417" s="57">
        <v>1837.71</v>
      </c>
      <c r="M417" s="53">
        <v>434.72</v>
      </c>
      <c r="N417" s="52">
        <v>0</v>
      </c>
      <c r="O417" s="53">
        <v>13454.87</v>
      </c>
      <c r="P417" s="64">
        <v>285</v>
      </c>
    </row>
    <row r="418" spans="1:16" ht="15.75" customHeight="1" x14ac:dyDescent="0.25">
      <c r="A418" s="58">
        <v>410</v>
      </c>
      <c r="B418" s="59" t="s">
        <v>1819</v>
      </c>
      <c r="C418" s="59" t="s">
        <v>1802</v>
      </c>
      <c r="D418" s="58" t="s">
        <v>29</v>
      </c>
      <c r="E418" s="60" t="s">
        <v>469</v>
      </c>
      <c r="F418" s="65" t="s">
        <v>1508</v>
      </c>
      <c r="G418" s="73" t="s">
        <v>1632</v>
      </c>
      <c r="H418" s="86">
        <v>45931</v>
      </c>
      <c r="I418" s="73" t="s">
        <v>28</v>
      </c>
      <c r="J418" s="44">
        <v>49885</v>
      </c>
      <c r="K418" s="52">
        <v>1431.6994999999999</v>
      </c>
      <c r="L418" s="57">
        <v>1837.71</v>
      </c>
      <c r="M418" s="53">
        <v>434.72</v>
      </c>
      <c r="N418" s="52">
        <v>0</v>
      </c>
      <c r="O418" s="53">
        <v>13454.87</v>
      </c>
      <c r="P418" s="64">
        <v>286</v>
      </c>
    </row>
    <row r="419" spans="1:16" ht="15.75" customHeight="1" x14ac:dyDescent="0.25">
      <c r="A419" s="58">
        <v>411</v>
      </c>
      <c r="B419" s="76" t="s">
        <v>778</v>
      </c>
      <c r="C419" s="76" t="s">
        <v>779</v>
      </c>
      <c r="D419" s="58" t="s">
        <v>29</v>
      </c>
      <c r="E419" s="60" t="s">
        <v>780</v>
      </c>
      <c r="F419" s="65" t="s">
        <v>1508</v>
      </c>
      <c r="G419" s="58" t="s">
        <v>27</v>
      </c>
      <c r="H419" s="63">
        <v>42219</v>
      </c>
      <c r="I419" s="58" t="s">
        <v>28</v>
      </c>
      <c r="J419" s="44">
        <v>49170.55</v>
      </c>
      <c r="K419" s="52">
        <f>+J419*2.87%</f>
        <v>1411.1947850000001</v>
      </c>
      <c r="L419" s="57">
        <v>1479.62</v>
      </c>
      <c r="M419" s="52">
        <f>+J419*3.04%</f>
        <v>1494.7847200000001</v>
      </c>
      <c r="N419" s="52">
        <v>1919.53</v>
      </c>
      <c r="O419" s="52">
        <f>+J419-K419-L419-M419-N419</f>
        <v>42865.420494999998</v>
      </c>
      <c r="P419" s="64">
        <v>523</v>
      </c>
    </row>
    <row r="420" spans="1:16" ht="15.75" customHeight="1" x14ac:dyDescent="0.25">
      <c r="A420" s="58">
        <v>412</v>
      </c>
      <c r="B420" s="76" t="s">
        <v>781</v>
      </c>
      <c r="C420" s="76" t="s">
        <v>782</v>
      </c>
      <c r="D420" s="58" t="s">
        <v>26</v>
      </c>
      <c r="E420" s="60" t="s">
        <v>783</v>
      </c>
      <c r="F420" s="65" t="s">
        <v>1508</v>
      </c>
      <c r="G420" s="58" t="s">
        <v>27</v>
      </c>
      <c r="H420" s="63">
        <v>41456</v>
      </c>
      <c r="I420" s="58" t="s">
        <v>28</v>
      </c>
      <c r="J420" s="44">
        <v>49170.55</v>
      </c>
      <c r="K420" s="52">
        <f>+J420*2.87%</f>
        <v>1411.1947850000001</v>
      </c>
      <c r="L420" s="57">
        <v>1736.94</v>
      </c>
      <c r="M420" s="52">
        <f>+J420*3.04%</f>
        <v>1494.7847200000001</v>
      </c>
      <c r="N420" s="52">
        <v>43427.06</v>
      </c>
      <c r="O420" s="52">
        <f>+J420-K420-L420-M420-N420</f>
        <v>1100.5704949999999</v>
      </c>
      <c r="P420" s="64">
        <v>497</v>
      </c>
    </row>
    <row r="421" spans="1:16" ht="15.75" customHeight="1" x14ac:dyDescent="0.25">
      <c r="A421" s="58">
        <v>413</v>
      </c>
      <c r="B421" s="59" t="s">
        <v>305</v>
      </c>
      <c r="C421" s="59" t="s">
        <v>306</v>
      </c>
      <c r="D421" s="58" t="s">
        <v>29</v>
      </c>
      <c r="E421" s="60" t="s">
        <v>1685</v>
      </c>
      <c r="F421" s="65" t="s">
        <v>1508</v>
      </c>
      <c r="G421" s="58" t="s">
        <v>27</v>
      </c>
      <c r="H421" s="63">
        <v>39945</v>
      </c>
      <c r="I421" s="58" t="s">
        <v>28</v>
      </c>
      <c r="J421" s="44">
        <v>40370</v>
      </c>
      <c r="K421" s="52">
        <f>+J421*2.87%</f>
        <v>1158.6189999999999</v>
      </c>
      <c r="L421" s="52">
        <v>494.87</v>
      </c>
      <c r="M421" s="52">
        <f>+J421*3.04%</f>
        <v>1227.248</v>
      </c>
      <c r="N421" s="52">
        <v>21182.04</v>
      </c>
      <c r="O421" s="52">
        <f>+J421-K421-L421-M421-N421</f>
        <v>16307.222999999998</v>
      </c>
      <c r="P421" s="64">
        <v>385</v>
      </c>
    </row>
    <row r="422" spans="1:16" ht="15.75" customHeight="1" x14ac:dyDescent="0.25">
      <c r="A422" s="58">
        <v>414</v>
      </c>
      <c r="B422" s="67" t="s">
        <v>1670</v>
      </c>
      <c r="C422" s="57" t="s">
        <v>1671</v>
      </c>
      <c r="D422" s="64" t="s">
        <v>29</v>
      </c>
      <c r="E422" s="68" t="s">
        <v>1672</v>
      </c>
      <c r="F422" s="71" t="s">
        <v>1508</v>
      </c>
      <c r="G422" s="64" t="s">
        <v>1662</v>
      </c>
      <c r="H422" s="69">
        <v>45536</v>
      </c>
      <c r="I422" s="69">
        <v>45352</v>
      </c>
      <c r="J422" s="44">
        <v>49884.55</v>
      </c>
      <c r="K422" s="52">
        <f>+J422*2.87%</f>
        <v>1431.6865850000002</v>
      </c>
      <c r="L422" s="57">
        <v>1837.71</v>
      </c>
      <c r="M422" s="52">
        <f>+J422*3.04%</f>
        <v>1516.4903200000001</v>
      </c>
      <c r="N422" s="52">
        <v>0</v>
      </c>
      <c r="O422" s="52">
        <f>+J422-K422-L422-M422-N422</f>
        <v>45098.663095000004</v>
      </c>
      <c r="P422" s="64">
        <v>25</v>
      </c>
    </row>
    <row r="423" spans="1:16" ht="15.75" customHeight="1" x14ac:dyDescent="0.25">
      <c r="A423" s="58">
        <v>415</v>
      </c>
      <c r="B423" s="59" t="s">
        <v>1084</v>
      </c>
      <c r="C423" s="59" t="s">
        <v>1085</v>
      </c>
      <c r="D423" s="58" t="s">
        <v>26</v>
      </c>
      <c r="E423" s="60" t="s">
        <v>1673</v>
      </c>
      <c r="F423" s="83" t="s">
        <v>1631</v>
      </c>
      <c r="G423" s="64" t="s">
        <v>1662</v>
      </c>
      <c r="H423" s="63">
        <v>39878</v>
      </c>
      <c r="I423" s="58" t="s">
        <v>28</v>
      </c>
      <c r="J423" s="44">
        <v>110000</v>
      </c>
      <c r="K423" s="52">
        <f>+J423*2.87%</f>
        <v>3157</v>
      </c>
      <c r="L423" s="57">
        <v>12742.23</v>
      </c>
      <c r="M423" s="52">
        <f>+J423*3.04%</f>
        <v>3344</v>
      </c>
      <c r="N423" s="52">
        <v>7679.12</v>
      </c>
      <c r="O423" s="52">
        <f>+J423-K423-L423-M423-N423</f>
        <v>83077.650000000009</v>
      </c>
      <c r="P423" s="64">
        <v>94</v>
      </c>
    </row>
    <row r="424" spans="1:16" ht="17.25" customHeight="1" x14ac:dyDescent="0.25">
      <c r="A424" s="58">
        <v>416</v>
      </c>
      <c r="B424" s="59" t="s">
        <v>428</v>
      </c>
      <c r="C424" s="59" t="s">
        <v>429</v>
      </c>
      <c r="D424" s="58" t="s">
        <v>29</v>
      </c>
      <c r="E424" s="60" t="s">
        <v>1863</v>
      </c>
      <c r="F424" s="65" t="s">
        <v>1481</v>
      </c>
      <c r="G424" s="58" t="s">
        <v>27</v>
      </c>
      <c r="H424" s="63">
        <v>43647</v>
      </c>
      <c r="I424" s="58" t="s">
        <v>28</v>
      </c>
      <c r="J424" s="44">
        <v>30000</v>
      </c>
      <c r="K424" s="52">
        <f>+J424*2.87%</f>
        <v>861</v>
      </c>
      <c r="L424" s="52">
        <v>0</v>
      </c>
      <c r="M424" s="52">
        <f>+J424*3.04%</f>
        <v>912</v>
      </c>
      <c r="N424" s="52">
        <v>0</v>
      </c>
      <c r="O424" s="52">
        <f>+J424-K424-L424-M424-N424</f>
        <v>28227</v>
      </c>
      <c r="P424" s="64">
        <v>593</v>
      </c>
    </row>
    <row r="425" spans="1:16" ht="15.75" customHeight="1" x14ac:dyDescent="0.25">
      <c r="A425" s="58">
        <v>417</v>
      </c>
      <c r="B425" s="98" t="s">
        <v>1743</v>
      </c>
      <c r="C425" s="97" t="s">
        <v>1744</v>
      </c>
      <c r="D425" s="103" t="s">
        <v>29</v>
      </c>
      <c r="E425" s="97" t="s">
        <v>1745</v>
      </c>
      <c r="F425" s="97" t="s">
        <v>1746</v>
      </c>
      <c r="G425" s="104" t="s">
        <v>1736</v>
      </c>
      <c r="H425" s="105">
        <v>45748</v>
      </c>
      <c r="I425" s="104" t="s">
        <v>28</v>
      </c>
      <c r="J425" s="44">
        <v>49884.55</v>
      </c>
      <c r="K425" s="52">
        <f>+J425*2.87%</f>
        <v>1431.6865850000002</v>
      </c>
      <c r="L425" s="56">
        <v>1837.71</v>
      </c>
      <c r="M425" s="52">
        <f>+J425*3.04%</f>
        <v>1516.4903200000001</v>
      </c>
      <c r="N425" s="52">
        <v>0</v>
      </c>
      <c r="O425" s="52">
        <f>+J425-K425-L425-M425-N425</f>
        <v>45098.663095000004</v>
      </c>
      <c r="P425" s="64">
        <v>266</v>
      </c>
    </row>
    <row r="426" spans="1:16" ht="15.75" customHeight="1" x14ac:dyDescent="0.25">
      <c r="A426" s="58">
        <v>418</v>
      </c>
      <c r="B426" s="98" t="s">
        <v>1747</v>
      </c>
      <c r="C426" s="97" t="s">
        <v>1748</v>
      </c>
      <c r="D426" s="103" t="s">
        <v>29</v>
      </c>
      <c r="E426" s="97" t="s">
        <v>1745</v>
      </c>
      <c r="F426" s="97" t="s">
        <v>1746</v>
      </c>
      <c r="G426" s="104" t="s">
        <v>1736</v>
      </c>
      <c r="H426" s="105">
        <v>45748</v>
      </c>
      <c r="I426" s="104" t="s">
        <v>28</v>
      </c>
      <c r="J426" s="44">
        <v>49884.55</v>
      </c>
      <c r="K426" s="52">
        <f>+J426*2.87%</f>
        <v>1431.6865850000002</v>
      </c>
      <c r="L426" s="56">
        <v>1837.71</v>
      </c>
      <c r="M426" s="52">
        <f>+J426*3.04%</f>
        <v>1516.4903200000001</v>
      </c>
      <c r="N426" s="52">
        <v>0</v>
      </c>
      <c r="O426" s="52">
        <f>+J426-K426-L426-M426-N426</f>
        <v>45098.663095000004</v>
      </c>
      <c r="P426" s="64">
        <v>267</v>
      </c>
    </row>
    <row r="427" spans="1:16" ht="15.75" customHeight="1" x14ac:dyDescent="0.25">
      <c r="A427" s="58">
        <v>419</v>
      </c>
      <c r="B427" s="98" t="s">
        <v>1749</v>
      </c>
      <c r="C427" s="97" t="s">
        <v>1750</v>
      </c>
      <c r="D427" s="103" t="s">
        <v>29</v>
      </c>
      <c r="E427" s="97" t="s">
        <v>1685</v>
      </c>
      <c r="F427" s="97" t="s">
        <v>1746</v>
      </c>
      <c r="G427" s="104" t="s">
        <v>1736</v>
      </c>
      <c r="H427" s="105">
        <v>45748</v>
      </c>
      <c r="I427" s="104" t="s">
        <v>28</v>
      </c>
      <c r="J427" s="44">
        <v>40370</v>
      </c>
      <c r="K427" s="52">
        <f>+J427*2.87%</f>
        <v>1158.6189999999999</v>
      </c>
      <c r="L427" s="52">
        <v>494.87</v>
      </c>
      <c r="M427" s="52">
        <f>+J427*3.04%</f>
        <v>1227.248</v>
      </c>
      <c r="N427" s="52">
        <v>2525</v>
      </c>
      <c r="O427" s="52">
        <f>+J427-K427-L427-M427-N427</f>
        <v>34964.262999999999</v>
      </c>
      <c r="P427" s="64">
        <v>268</v>
      </c>
    </row>
    <row r="428" spans="1:16" ht="15.75" customHeight="1" x14ac:dyDescent="0.25">
      <c r="A428" s="58">
        <v>420</v>
      </c>
      <c r="B428" s="98" t="s">
        <v>1751</v>
      </c>
      <c r="C428" s="97" t="s">
        <v>1752</v>
      </c>
      <c r="D428" s="103" t="s">
        <v>29</v>
      </c>
      <c r="E428" s="97" t="s">
        <v>1745</v>
      </c>
      <c r="F428" s="97" t="s">
        <v>1746</v>
      </c>
      <c r="G428" s="104" t="s">
        <v>1736</v>
      </c>
      <c r="H428" s="105">
        <v>45748</v>
      </c>
      <c r="I428" s="104" t="s">
        <v>28</v>
      </c>
      <c r="J428" s="44">
        <v>49884.55</v>
      </c>
      <c r="K428" s="52">
        <f>+J428*2.87%</f>
        <v>1431.6865850000002</v>
      </c>
      <c r="L428" s="56">
        <v>1837.71</v>
      </c>
      <c r="M428" s="52">
        <f>+J428*3.04%</f>
        <v>1516.4903200000001</v>
      </c>
      <c r="N428" s="52">
        <v>0</v>
      </c>
      <c r="O428" s="52">
        <f>+J428-K428-L428-M428-N428</f>
        <v>45098.663095000004</v>
      </c>
      <c r="P428" s="64">
        <v>269</v>
      </c>
    </row>
    <row r="429" spans="1:16" ht="15.75" customHeight="1" x14ac:dyDescent="0.25">
      <c r="A429" s="58">
        <v>421</v>
      </c>
      <c r="B429" s="59" t="s">
        <v>1855</v>
      </c>
      <c r="C429" s="59" t="s">
        <v>1856</v>
      </c>
      <c r="D429" s="58" t="s">
        <v>29</v>
      </c>
      <c r="E429" s="60" t="s">
        <v>1857</v>
      </c>
      <c r="F429" s="65" t="s">
        <v>1631</v>
      </c>
      <c r="G429" s="73" t="s">
        <v>27</v>
      </c>
      <c r="H429" s="86">
        <v>45962</v>
      </c>
      <c r="I429" s="73" t="s">
        <v>28</v>
      </c>
      <c r="J429" s="44">
        <v>84292.35</v>
      </c>
      <c r="K429" s="52">
        <f>+J429*2.87%</f>
        <v>2419.1904450000002</v>
      </c>
      <c r="L429" s="57">
        <v>8410.61</v>
      </c>
      <c r="M429" s="52"/>
      <c r="N429" s="52"/>
      <c r="O429" s="52">
        <f>+J429-K429-L429-M429-N429</f>
        <v>73462.549555000005</v>
      </c>
      <c r="P429" s="64">
        <v>315</v>
      </c>
    </row>
    <row r="430" spans="1:16" ht="15.75" customHeight="1" x14ac:dyDescent="0.25">
      <c r="A430" s="58">
        <v>422</v>
      </c>
      <c r="B430" s="59" t="s">
        <v>784</v>
      </c>
      <c r="C430" s="59" t="s">
        <v>785</v>
      </c>
      <c r="D430" s="58" t="s">
        <v>29</v>
      </c>
      <c r="E430" s="93" t="s">
        <v>786</v>
      </c>
      <c r="F430" s="59" t="s">
        <v>1507</v>
      </c>
      <c r="G430" s="62" t="s">
        <v>30</v>
      </c>
      <c r="H430" s="63">
        <v>39601</v>
      </c>
      <c r="I430" s="63">
        <v>45079</v>
      </c>
      <c r="J430" s="44">
        <v>72930</v>
      </c>
      <c r="K430" s="52">
        <f>+J430*2.87%</f>
        <v>2093.0909999999999</v>
      </c>
      <c r="L430" s="57">
        <v>5919.82</v>
      </c>
      <c r="M430" s="53">
        <f>+J430*3.04%</f>
        <v>2217.0720000000001</v>
      </c>
      <c r="N430" s="52">
        <v>775</v>
      </c>
      <c r="O430" s="53">
        <f>+J430-K430-L430-M430-N430</f>
        <v>61925.017</v>
      </c>
      <c r="P430" s="64">
        <v>28</v>
      </c>
    </row>
    <row r="431" spans="1:16" ht="15.75" customHeight="1" x14ac:dyDescent="0.25">
      <c r="A431" s="58">
        <v>423</v>
      </c>
      <c r="B431" s="59" t="s">
        <v>787</v>
      </c>
      <c r="C431" s="59" t="s">
        <v>788</v>
      </c>
      <c r="D431" s="58" t="s">
        <v>29</v>
      </c>
      <c r="E431" s="60" t="s">
        <v>789</v>
      </c>
      <c r="F431" s="59" t="s">
        <v>1507</v>
      </c>
      <c r="G431" s="62" t="s">
        <v>30</v>
      </c>
      <c r="H431" s="70">
        <v>44256</v>
      </c>
      <c r="I431" s="63">
        <v>45170</v>
      </c>
      <c r="J431" s="44">
        <v>49060</v>
      </c>
      <c r="K431" s="52">
        <f>+J431*2.87%</f>
        <v>1408.0219999999999</v>
      </c>
      <c r="L431" s="57">
        <v>1721.33</v>
      </c>
      <c r="M431" s="53">
        <f>+J431*3.04%</f>
        <v>1491.424</v>
      </c>
      <c r="N431" s="52">
        <v>0</v>
      </c>
      <c r="O431" s="53">
        <f>+J431-K431-L431-M431-N431</f>
        <v>44439.224000000002</v>
      </c>
      <c r="P431" s="64">
        <v>164</v>
      </c>
    </row>
    <row r="432" spans="1:16" ht="15.75" customHeight="1" x14ac:dyDescent="0.25">
      <c r="A432" s="58">
        <v>424</v>
      </c>
      <c r="B432" s="59" t="s">
        <v>790</v>
      </c>
      <c r="C432" s="59" t="s">
        <v>791</v>
      </c>
      <c r="D432" s="58" t="s">
        <v>29</v>
      </c>
      <c r="E432" s="60" t="s">
        <v>789</v>
      </c>
      <c r="F432" s="59" t="s">
        <v>1507</v>
      </c>
      <c r="G432" s="62" t="s">
        <v>30</v>
      </c>
      <c r="H432" s="63">
        <v>44682</v>
      </c>
      <c r="I432" s="63">
        <v>45047</v>
      </c>
      <c r="J432" s="44">
        <v>49060</v>
      </c>
      <c r="K432" s="52">
        <f>+J432*2.87%</f>
        <v>1408.0219999999999</v>
      </c>
      <c r="L432" s="57">
        <v>1721.33</v>
      </c>
      <c r="M432" s="53">
        <f>+J432*3.04%</f>
        <v>1491.424</v>
      </c>
      <c r="N432" s="52">
        <v>1025</v>
      </c>
      <c r="O432" s="53">
        <f>+J432-K432-L432-M432-N432</f>
        <v>43414.224000000002</v>
      </c>
      <c r="P432" s="64">
        <v>7</v>
      </c>
    </row>
    <row r="433" spans="1:16" ht="15.75" customHeight="1" x14ac:dyDescent="0.25">
      <c r="A433" s="58">
        <v>425</v>
      </c>
      <c r="B433" s="59" t="s">
        <v>793</v>
      </c>
      <c r="C433" s="59" t="s">
        <v>794</v>
      </c>
      <c r="D433" s="58" t="s">
        <v>29</v>
      </c>
      <c r="E433" s="60" t="s">
        <v>795</v>
      </c>
      <c r="F433" s="59" t="s">
        <v>1507</v>
      </c>
      <c r="G433" s="58" t="s">
        <v>27</v>
      </c>
      <c r="H433" s="63">
        <v>39617</v>
      </c>
      <c r="I433" s="58" t="s">
        <v>28</v>
      </c>
      <c r="J433" s="44">
        <v>57200</v>
      </c>
      <c r="K433" s="52">
        <f>+J433*2.87%</f>
        <v>1641.64</v>
      </c>
      <c r="L433" s="57">
        <v>2959.75</v>
      </c>
      <c r="M433" s="52">
        <f>+J433*3.04%</f>
        <v>1738.88</v>
      </c>
      <c r="N433" s="52">
        <v>0</v>
      </c>
      <c r="O433" s="52">
        <f>+J433-K433-L433-M433-N433</f>
        <v>50859.73</v>
      </c>
      <c r="P433" s="64">
        <v>402</v>
      </c>
    </row>
    <row r="434" spans="1:16" ht="15.75" customHeight="1" x14ac:dyDescent="0.25">
      <c r="A434" s="58">
        <v>426</v>
      </c>
      <c r="B434" s="59" t="s">
        <v>796</v>
      </c>
      <c r="C434" s="59" t="s">
        <v>797</v>
      </c>
      <c r="D434" s="58" t="s">
        <v>29</v>
      </c>
      <c r="E434" s="60" t="s">
        <v>798</v>
      </c>
      <c r="F434" s="59" t="s">
        <v>1507</v>
      </c>
      <c r="G434" s="58" t="s">
        <v>27</v>
      </c>
      <c r="H434" s="63">
        <v>40241</v>
      </c>
      <c r="I434" s="58" t="s">
        <v>28</v>
      </c>
      <c r="J434" s="44">
        <v>57200</v>
      </c>
      <c r="K434" s="52">
        <f>+J434*2.87%</f>
        <v>1641.64</v>
      </c>
      <c r="L434" s="57">
        <v>2355.5300000000002</v>
      </c>
      <c r="M434" s="52">
        <f>+J434*3.04%</f>
        <v>1738.88</v>
      </c>
      <c r="N434" s="52">
        <v>3839.56</v>
      </c>
      <c r="O434" s="52">
        <f>+J434-K434-L434-M434-N434</f>
        <v>47624.390000000007</v>
      </c>
      <c r="P434" s="64">
        <v>407</v>
      </c>
    </row>
    <row r="435" spans="1:16" ht="15.75" customHeight="1" x14ac:dyDescent="0.25">
      <c r="A435" s="58">
        <v>427</v>
      </c>
      <c r="B435" s="59" t="s">
        <v>799</v>
      </c>
      <c r="C435" s="59" t="s">
        <v>800</v>
      </c>
      <c r="D435" s="58" t="s">
        <v>29</v>
      </c>
      <c r="E435" s="60" t="s">
        <v>801</v>
      </c>
      <c r="F435" s="59" t="s">
        <v>1507</v>
      </c>
      <c r="G435" s="58" t="s">
        <v>27</v>
      </c>
      <c r="H435" s="63">
        <v>44256</v>
      </c>
      <c r="I435" s="58" t="s">
        <v>28</v>
      </c>
      <c r="J435" s="44">
        <v>49060</v>
      </c>
      <c r="K435" s="52">
        <f>+J435*2.87%</f>
        <v>1408.0219999999999</v>
      </c>
      <c r="L435" s="57">
        <v>1464.02</v>
      </c>
      <c r="M435" s="52">
        <f>+J435*3.04%</f>
        <v>1491.424</v>
      </c>
      <c r="N435" s="52">
        <v>30450.78</v>
      </c>
      <c r="O435" s="52">
        <f>+J435-K435-L435-M435-N435</f>
        <v>14245.754000000008</v>
      </c>
      <c r="P435" s="64">
        <v>166</v>
      </c>
    </row>
    <row r="436" spans="1:16" ht="15.75" customHeight="1" x14ac:dyDescent="0.25">
      <c r="A436" s="58">
        <v>428</v>
      </c>
      <c r="B436" s="59" t="s">
        <v>802</v>
      </c>
      <c r="C436" s="59" t="s">
        <v>803</v>
      </c>
      <c r="D436" s="58" t="s">
        <v>29</v>
      </c>
      <c r="E436" s="60" t="s">
        <v>792</v>
      </c>
      <c r="F436" s="59" t="s">
        <v>1507</v>
      </c>
      <c r="G436" s="58" t="s">
        <v>27</v>
      </c>
      <c r="H436" s="63">
        <v>41032</v>
      </c>
      <c r="I436" s="58" t="s">
        <v>28</v>
      </c>
      <c r="J436" s="44">
        <v>49060</v>
      </c>
      <c r="K436" s="52">
        <f>+J436*2.87%</f>
        <v>1408.0219999999999</v>
      </c>
      <c r="L436" s="57">
        <v>1356.5</v>
      </c>
      <c r="M436" s="52">
        <f>+J436*3.04%</f>
        <v>1491.424</v>
      </c>
      <c r="N436" s="52">
        <v>24180.17</v>
      </c>
      <c r="O436" s="52">
        <f>+J436-K436-L436-M436-N436</f>
        <v>20623.884000000005</v>
      </c>
      <c r="P436" s="64">
        <v>393</v>
      </c>
    </row>
    <row r="437" spans="1:16" ht="15.75" customHeight="1" x14ac:dyDescent="0.25">
      <c r="A437" s="58">
        <v>429</v>
      </c>
      <c r="B437" s="59" t="s">
        <v>805</v>
      </c>
      <c r="C437" s="59" t="s">
        <v>806</v>
      </c>
      <c r="D437" s="58" t="s">
        <v>29</v>
      </c>
      <c r="E437" s="60" t="s">
        <v>801</v>
      </c>
      <c r="F437" s="59" t="s">
        <v>1507</v>
      </c>
      <c r="G437" s="58" t="s">
        <v>27</v>
      </c>
      <c r="H437" s="63">
        <v>39601</v>
      </c>
      <c r="I437" s="58" t="s">
        <v>28</v>
      </c>
      <c r="J437" s="44">
        <v>49060</v>
      </c>
      <c r="K437" s="52">
        <f>+J437*2.87%</f>
        <v>1408.0219999999999</v>
      </c>
      <c r="L437" s="57">
        <v>1721.33</v>
      </c>
      <c r="M437" s="52">
        <f>+J437*3.04%</f>
        <v>1491.424</v>
      </c>
      <c r="N437" s="52">
        <v>28565.21</v>
      </c>
      <c r="O437" s="52">
        <f>+J437-K437-L437-M437-N437</f>
        <v>15874.014000000003</v>
      </c>
      <c r="P437" s="64">
        <v>400</v>
      </c>
    </row>
    <row r="438" spans="1:16" ht="15.75" customHeight="1" x14ac:dyDescent="0.25">
      <c r="A438" s="58">
        <v>430</v>
      </c>
      <c r="B438" s="59" t="s">
        <v>807</v>
      </c>
      <c r="C438" s="59" t="s">
        <v>808</v>
      </c>
      <c r="D438" s="58" t="s">
        <v>29</v>
      </c>
      <c r="E438" s="60" t="s">
        <v>801</v>
      </c>
      <c r="F438" s="59" t="s">
        <v>1507</v>
      </c>
      <c r="G438" s="58" t="s">
        <v>27</v>
      </c>
      <c r="H438" s="63">
        <v>39617</v>
      </c>
      <c r="I438" s="58" t="s">
        <v>28</v>
      </c>
      <c r="J438" s="44">
        <v>49060</v>
      </c>
      <c r="K438" s="52">
        <f>+J438*2.87%</f>
        <v>1408.0219999999999</v>
      </c>
      <c r="L438" s="57">
        <v>1721.33</v>
      </c>
      <c r="M438" s="52">
        <f>+J438*3.04%</f>
        <v>1491.424</v>
      </c>
      <c r="N438" s="52">
        <v>0</v>
      </c>
      <c r="O438" s="52">
        <f>+J438-K438-L438-M438-N438</f>
        <v>44439.224000000002</v>
      </c>
      <c r="P438" s="64">
        <v>403</v>
      </c>
    </row>
    <row r="439" spans="1:16" ht="15.75" customHeight="1" x14ac:dyDescent="0.25">
      <c r="A439" s="58">
        <v>431</v>
      </c>
      <c r="B439" s="59" t="s">
        <v>809</v>
      </c>
      <c r="C439" s="59" t="s">
        <v>810</v>
      </c>
      <c r="D439" s="58" t="s">
        <v>29</v>
      </c>
      <c r="E439" s="60" t="s">
        <v>801</v>
      </c>
      <c r="F439" s="59" t="s">
        <v>1507</v>
      </c>
      <c r="G439" s="58" t="s">
        <v>27</v>
      </c>
      <c r="H439" s="63">
        <v>39814</v>
      </c>
      <c r="I439" s="58" t="s">
        <v>28</v>
      </c>
      <c r="J439" s="44">
        <v>49060</v>
      </c>
      <c r="K439" s="52">
        <f>+J439*2.87%</f>
        <v>1408.0219999999999</v>
      </c>
      <c r="L439" s="57">
        <v>1721.33</v>
      </c>
      <c r="M439" s="52">
        <f>+J439*3.04%</f>
        <v>1491.424</v>
      </c>
      <c r="N439" s="52">
        <v>5984.78</v>
      </c>
      <c r="O439" s="52">
        <f>+J439-K439-L439-M439-N439</f>
        <v>38454.444000000003</v>
      </c>
      <c r="P439" s="64">
        <v>404</v>
      </c>
    </row>
    <row r="440" spans="1:16" ht="15.75" customHeight="1" x14ac:dyDescent="0.25">
      <c r="A440" s="58">
        <v>432</v>
      </c>
      <c r="B440" s="59" t="s">
        <v>811</v>
      </c>
      <c r="C440" s="59" t="s">
        <v>743</v>
      </c>
      <c r="D440" s="58" t="s">
        <v>29</v>
      </c>
      <c r="E440" s="60" t="s">
        <v>804</v>
      </c>
      <c r="F440" s="59" t="s">
        <v>1507</v>
      </c>
      <c r="G440" s="58" t="s">
        <v>27</v>
      </c>
      <c r="H440" s="63">
        <v>40012</v>
      </c>
      <c r="I440" s="58" t="s">
        <v>28</v>
      </c>
      <c r="J440" s="44">
        <v>49060</v>
      </c>
      <c r="K440" s="52">
        <f>+J440*2.87%</f>
        <v>1408.0219999999999</v>
      </c>
      <c r="L440" s="57">
        <v>1721.33</v>
      </c>
      <c r="M440" s="52">
        <f>+J440*3.04%</f>
        <v>1491.424</v>
      </c>
      <c r="N440" s="52">
        <v>725</v>
      </c>
      <c r="O440" s="52">
        <f>+J440-K440-L440-M440-N440</f>
        <v>43714.224000000002</v>
      </c>
      <c r="P440" s="64">
        <v>405</v>
      </c>
    </row>
    <row r="441" spans="1:16" ht="15.75" customHeight="1" x14ac:dyDescent="0.25">
      <c r="A441" s="58">
        <v>433</v>
      </c>
      <c r="B441" s="59" t="s">
        <v>812</v>
      </c>
      <c r="C441" s="59" t="s">
        <v>813</v>
      </c>
      <c r="D441" s="58" t="s">
        <v>29</v>
      </c>
      <c r="E441" s="60" t="s">
        <v>804</v>
      </c>
      <c r="F441" s="59" t="s">
        <v>1507</v>
      </c>
      <c r="G441" s="58" t="s">
        <v>27</v>
      </c>
      <c r="H441" s="63">
        <v>40241</v>
      </c>
      <c r="I441" s="58" t="s">
        <v>28</v>
      </c>
      <c r="J441" s="44">
        <v>49060</v>
      </c>
      <c r="K441" s="52">
        <f>+J441*2.87%</f>
        <v>1408.0219999999999</v>
      </c>
      <c r="L441" s="57">
        <v>1206.7</v>
      </c>
      <c r="M441" s="52">
        <f>+J441*3.04%</f>
        <v>1491.424</v>
      </c>
      <c r="N441" s="52">
        <v>3839.56</v>
      </c>
      <c r="O441" s="52">
        <f>+J441-K441-L441-M441-N441</f>
        <v>41114.294000000009</v>
      </c>
      <c r="P441" s="64">
        <v>406</v>
      </c>
    </row>
    <row r="442" spans="1:16" ht="15.75" customHeight="1" x14ac:dyDescent="0.25">
      <c r="A442" s="58">
        <v>434</v>
      </c>
      <c r="B442" s="59" t="s">
        <v>814</v>
      </c>
      <c r="C442" s="59" t="s">
        <v>815</v>
      </c>
      <c r="D442" s="58" t="s">
        <v>29</v>
      </c>
      <c r="E442" s="60" t="s">
        <v>804</v>
      </c>
      <c r="F442" s="59" t="s">
        <v>1507</v>
      </c>
      <c r="G442" s="58" t="s">
        <v>27</v>
      </c>
      <c r="H442" s="63">
        <v>40402</v>
      </c>
      <c r="I442" s="58" t="s">
        <v>28</v>
      </c>
      <c r="J442" s="44">
        <v>49060</v>
      </c>
      <c r="K442" s="52">
        <f>+J442*2.87%</f>
        <v>1408.0219999999999</v>
      </c>
      <c r="L442" s="57">
        <v>1721.33</v>
      </c>
      <c r="M442" s="52">
        <f>+J442*3.04%</f>
        <v>1491.424</v>
      </c>
      <c r="N442" s="52">
        <v>0</v>
      </c>
      <c r="O442" s="52">
        <f>+J442-K442-L442-M442-N442</f>
        <v>44439.224000000002</v>
      </c>
      <c r="P442" s="64">
        <v>408</v>
      </c>
    </row>
    <row r="443" spans="1:16" ht="15.75" customHeight="1" x14ac:dyDescent="0.25">
      <c r="A443" s="58">
        <v>435</v>
      </c>
      <c r="B443" s="59" t="s">
        <v>816</v>
      </c>
      <c r="C443" s="59" t="s">
        <v>817</v>
      </c>
      <c r="D443" s="58" t="s">
        <v>29</v>
      </c>
      <c r="E443" s="60" t="s">
        <v>804</v>
      </c>
      <c r="F443" s="59" t="s">
        <v>1507</v>
      </c>
      <c r="G443" s="58" t="s">
        <v>27</v>
      </c>
      <c r="H443" s="63">
        <v>40402</v>
      </c>
      <c r="I443" s="58" t="s">
        <v>28</v>
      </c>
      <c r="J443" s="44">
        <v>49060</v>
      </c>
      <c r="K443" s="52">
        <f>+J443*2.87%</f>
        <v>1408.0219999999999</v>
      </c>
      <c r="L443" s="57">
        <v>1464.02</v>
      </c>
      <c r="M443" s="52">
        <f>+J443*3.04%</f>
        <v>1491.424</v>
      </c>
      <c r="N443" s="52">
        <v>6292.78</v>
      </c>
      <c r="O443" s="52">
        <f>+J443-K443-L443-M443-N443</f>
        <v>38403.754000000008</v>
      </c>
      <c r="P443" s="64">
        <v>410</v>
      </c>
    </row>
    <row r="444" spans="1:16" ht="15.75" customHeight="1" x14ac:dyDescent="0.25">
      <c r="A444" s="58">
        <v>436</v>
      </c>
      <c r="B444" s="59" t="s">
        <v>818</v>
      </c>
      <c r="C444" s="59" t="s">
        <v>819</v>
      </c>
      <c r="D444" s="58" t="s">
        <v>29</v>
      </c>
      <c r="E444" s="60" t="s">
        <v>804</v>
      </c>
      <c r="F444" s="59" t="s">
        <v>1507</v>
      </c>
      <c r="G444" s="58" t="s">
        <v>27</v>
      </c>
      <c r="H444" s="63">
        <v>41499</v>
      </c>
      <c r="I444" s="58" t="s">
        <v>28</v>
      </c>
      <c r="J444" s="44">
        <v>49060</v>
      </c>
      <c r="K444" s="52">
        <f>+J444*2.87%</f>
        <v>1408.0219999999999</v>
      </c>
      <c r="L444" s="57">
        <v>1721.33</v>
      </c>
      <c r="M444" s="52">
        <f>+J444*3.04%</f>
        <v>1491.424</v>
      </c>
      <c r="N444" s="52">
        <v>0</v>
      </c>
      <c r="O444" s="52">
        <f>+J444-K444-L444-M444-N444</f>
        <v>44439.224000000002</v>
      </c>
      <c r="P444" s="64">
        <v>409</v>
      </c>
    </row>
    <row r="445" spans="1:16" ht="15.75" customHeight="1" x14ac:dyDescent="0.25">
      <c r="A445" s="58">
        <v>437</v>
      </c>
      <c r="B445" s="59" t="s">
        <v>820</v>
      </c>
      <c r="C445" s="59" t="s">
        <v>821</v>
      </c>
      <c r="D445" s="58" t="s">
        <v>29</v>
      </c>
      <c r="E445" s="60" t="s">
        <v>804</v>
      </c>
      <c r="F445" s="59" t="s">
        <v>1507</v>
      </c>
      <c r="G445" s="58" t="s">
        <v>27</v>
      </c>
      <c r="H445" s="63">
        <v>40210</v>
      </c>
      <c r="I445" s="58" t="s">
        <v>28</v>
      </c>
      <c r="J445" s="44">
        <v>49060</v>
      </c>
      <c r="K445" s="52">
        <f>+J445*2.87%</f>
        <v>1408.0219999999999</v>
      </c>
      <c r="L445" s="57">
        <v>1721.33</v>
      </c>
      <c r="M445" s="52">
        <f>+J445*3.04%</f>
        <v>1491.424</v>
      </c>
      <c r="N445" s="52">
        <v>500</v>
      </c>
      <c r="O445" s="52">
        <f>+J445-K445-L445-M445-N445</f>
        <v>43939.224000000002</v>
      </c>
      <c r="P445" s="64">
        <v>411</v>
      </c>
    </row>
    <row r="446" spans="1:16" ht="15.75" customHeight="1" x14ac:dyDescent="0.25">
      <c r="A446" s="58">
        <v>438</v>
      </c>
      <c r="B446" s="59" t="s">
        <v>822</v>
      </c>
      <c r="C446" s="59" t="s">
        <v>823</v>
      </c>
      <c r="D446" s="58" t="s">
        <v>29</v>
      </c>
      <c r="E446" s="60" t="s">
        <v>824</v>
      </c>
      <c r="F446" s="59" t="s">
        <v>1507</v>
      </c>
      <c r="G446" s="58" t="s">
        <v>27</v>
      </c>
      <c r="H446" s="63">
        <v>40241</v>
      </c>
      <c r="I446" s="58" t="s">
        <v>28</v>
      </c>
      <c r="J446" s="44">
        <v>49060</v>
      </c>
      <c r="K446" s="52">
        <f>+J446*2.87%</f>
        <v>1408.0219999999999</v>
      </c>
      <c r="L446" s="57">
        <v>1721.33</v>
      </c>
      <c r="M446" s="52">
        <f>+J446*3.04%</f>
        <v>1491.424</v>
      </c>
      <c r="N446" s="52">
        <v>0</v>
      </c>
      <c r="O446" s="52">
        <f>+J446-K446-L446-M446-N446</f>
        <v>44439.224000000002</v>
      </c>
      <c r="P446" s="64">
        <v>412</v>
      </c>
    </row>
    <row r="447" spans="1:16" ht="15.75" customHeight="1" x14ac:dyDescent="0.25">
      <c r="A447" s="58">
        <v>439</v>
      </c>
      <c r="B447" s="59" t="s">
        <v>825</v>
      </c>
      <c r="C447" s="59" t="s">
        <v>826</v>
      </c>
      <c r="D447" s="58" t="s">
        <v>29</v>
      </c>
      <c r="E447" s="60" t="s">
        <v>824</v>
      </c>
      <c r="F447" s="59" t="s">
        <v>1507</v>
      </c>
      <c r="G447" s="58" t="s">
        <v>27</v>
      </c>
      <c r="H447" s="63">
        <v>40241</v>
      </c>
      <c r="I447" s="58" t="s">
        <v>28</v>
      </c>
      <c r="J447" s="44">
        <v>49060</v>
      </c>
      <c r="K447" s="52">
        <f>+J447*2.87%</f>
        <v>1408.0219999999999</v>
      </c>
      <c r="L447" s="57">
        <v>1721.33</v>
      </c>
      <c r="M447" s="52">
        <f>+J447*3.04%</f>
        <v>1491.424</v>
      </c>
      <c r="N447" s="52">
        <v>1148</v>
      </c>
      <c r="O447" s="52">
        <f>+J447-K447-L447-M447-N447</f>
        <v>43291.224000000002</v>
      </c>
      <c r="P447" s="64">
        <v>413</v>
      </c>
    </row>
    <row r="448" spans="1:16" ht="15.75" customHeight="1" x14ac:dyDescent="0.25">
      <c r="A448" s="58">
        <v>440</v>
      </c>
      <c r="B448" s="59" t="s">
        <v>827</v>
      </c>
      <c r="C448" s="59" t="s">
        <v>826</v>
      </c>
      <c r="D448" s="58" t="s">
        <v>29</v>
      </c>
      <c r="E448" s="60" t="s">
        <v>824</v>
      </c>
      <c r="F448" s="59" t="s">
        <v>1507</v>
      </c>
      <c r="G448" s="58" t="s">
        <v>27</v>
      </c>
      <c r="H448" s="63">
        <v>40241</v>
      </c>
      <c r="I448" s="58" t="s">
        <v>28</v>
      </c>
      <c r="J448" s="44">
        <v>49060</v>
      </c>
      <c r="K448" s="52">
        <f>+J448*2.87%</f>
        <v>1408.0219999999999</v>
      </c>
      <c r="L448" s="57">
        <v>1721.33</v>
      </c>
      <c r="M448" s="52">
        <f>+J448*3.04%</f>
        <v>1491.424</v>
      </c>
      <c r="N448" s="52">
        <v>0</v>
      </c>
      <c r="O448" s="52">
        <f>+J448-K448-L448-M448-N448</f>
        <v>44439.224000000002</v>
      </c>
      <c r="P448" s="64">
        <v>414</v>
      </c>
    </row>
    <row r="449" spans="1:16" ht="15.75" customHeight="1" x14ac:dyDescent="0.25">
      <c r="A449" s="58">
        <v>441</v>
      </c>
      <c r="B449" s="59" t="s">
        <v>828</v>
      </c>
      <c r="C449" s="59" t="s">
        <v>829</v>
      </c>
      <c r="D449" s="58" t="s">
        <v>29</v>
      </c>
      <c r="E449" s="60" t="s">
        <v>824</v>
      </c>
      <c r="F449" s="59" t="s">
        <v>1507</v>
      </c>
      <c r="G449" s="58" t="s">
        <v>27</v>
      </c>
      <c r="H449" s="63">
        <v>41183</v>
      </c>
      <c r="I449" s="58" t="s">
        <v>28</v>
      </c>
      <c r="J449" s="44">
        <v>49060</v>
      </c>
      <c r="K449" s="52">
        <f>+J449*2.87%</f>
        <v>1408.0219999999999</v>
      </c>
      <c r="L449" s="52">
        <v>0</v>
      </c>
      <c r="M449" s="52">
        <f>+J449*3.04%</f>
        <v>1491.424</v>
      </c>
      <c r="N449" s="52">
        <v>0</v>
      </c>
      <c r="O449" s="52">
        <f>+J449-K449-L449-M449-N449</f>
        <v>46160.554000000004</v>
      </c>
      <c r="P449" s="64">
        <v>488</v>
      </c>
    </row>
    <row r="450" spans="1:16" ht="15.75" customHeight="1" x14ac:dyDescent="0.25">
      <c r="A450" s="58">
        <v>442</v>
      </c>
      <c r="B450" s="59" t="s">
        <v>830</v>
      </c>
      <c r="C450" s="59" t="s">
        <v>831</v>
      </c>
      <c r="D450" s="58" t="s">
        <v>29</v>
      </c>
      <c r="E450" s="60" t="s">
        <v>789</v>
      </c>
      <c r="F450" s="59" t="s">
        <v>1507</v>
      </c>
      <c r="G450" s="58" t="s">
        <v>27</v>
      </c>
      <c r="H450" s="63">
        <v>42644</v>
      </c>
      <c r="I450" s="58" t="s">
        <v>28</v>
      </c>
      <c r="J450" s="44">
        <v>49060</v>
      </c>
      <c r="K450" s="52">
        <f>+J450*2.87%</f>
        <v>1408.0219999999999</v>
      </c>
      <c r="L450" s="57">
        <v>1089.49</v>
      </c>
      <c r="M450" s="52">
        <f>+J450*3.04%</f>
        <v>1491.424</v>
      </c>
      <c r="N450" s="52">
        <v>11749.02</v>
      </c>
      <c r="O450" s="52">
        <f>+J450-K450-L450-M450-N450</f>
        <v>33322.044000000009</v>
      </c>
      <c r="P450" s="64">
        <v>538</v>
      </c>
    </row>
    <row r="451" spans="1:16" s="81" customFormat="1" ht="15.75" customHeight="1" x14ac:dyDescent="0.25">
      <c r="A451" s="58">
        <v>443</v>
      </c>
      <c r="B451" s="88" t="s">
        <v>34</v>
      </c>
      <c r="C451" s="89" t="s">
        <v>832</v>
      </c>
      <c r="D451" s="58" t="s">
        <v>29</v>
      </c>
      <c r="E451" s="90" t="s">
        <v>789</v>
      </c>
      <c r="F451" s="88" t="s">
        <v>1507</v>
      </c>
      <c r="G451" s="58" t="s">
        <v>27</v>
      </c>
      <c r="H451" s="106">
        <v>42644</v>
      </c>
      <c r="I451" s="58" t="s">
        <v>28</v>
      </c>
      <c r="J451" s="48">
        <v>49060</v>
      </c>
      <c r="K451" s="52">
        <f>+J451*2.87%</f>
        <v>1408.0219999999999</v>
      </c>
      <c r="L451" s="57">
        <v>1089.49</v>
      </c>
      <c r="M451" s="52">
        <f>+J451*3.04%</f>
        <v>1491.424</v>
      </c>
      <c r="N451" s="52">
        <v>21387.08</v>
      </c>
      <c r="O451" s="52">
        <f>+J451-K451-L451-M451-N451</f>
        <v>23683.984000000004</v>
      </c>
      <c r="P451" s="64">
        <v>539</v>
      </c>
    </row>
    <row r="452" spans="1:16" s="81" customFormat="1" ht="15.75" customHeight="1" x14ac:dyDescent="0.25">
      <c r="A452" s="58">
        <v>444</v>
      </c>
      <c r="B452" s="88" t="s">
        <v>833</v>
      </c>
      <c r="C452" s="89" t="s">
        <v>834</v>
      </c>
      <c r="D452" s="58" t="s">
        <v>29</v>
      </c>
      <c r="E452" s="90" t="s">
        <v>824</v>
      </c>
      <c r="F452" s="88" t="s">
        <v>1507</v>
      </c>
      <c r="G452" s="58" t="s">
        <v>27</v>
      </c>
      <c r="H452" s="106">
        <v>42522</v>
      </c>
      <c r="I452" s="58" t="s">
        <v>28</v>
      </c>
      <c r="J452" s="48">
        <v>49060</v>
      </c>
      <c r="K452" s="52">
        <f>+J452*2.87%</f>
        <v>1408.0219999999999</v>
      </c>
      <c r="L452" s="52">
        <v>1464.02</v>
      </c>
      <c r="M452" s="52">
        <f>+J452*3.04%</f>
        <v>1491.424</v>
      </c>
      <c r="N452" s="52">
        <v>13869.91</v>
      </c>
      <c r="O452" s="52">
        <f>+J452-K452-L452-M452-N452</f>
        <v>30826.624000000007</v>
      </c>
      <c r="P452" s="64">
        <v>547</v>
      </c>
    </row>
    <row r="453" spans="1:16" s="81" customFormat="1" ht="15.75" customHeight="1" x14ac:dyDescent="0.25">
      <c r="A453" s="58">
        <v>445</v>
      </c>
      <c r="B453" s="88" t="s">
        <v>835</v>
      </c>
      <c r="C453" s="89" t="s">
        <v>836</v>
      </c>
      <c r="D453" s="58" t="s">
        <v>29</v>
      </c>
      <c r="E453" s="90" t="s">
        <v>824</v>
      </c>
      <c r="F453" s="88" t="s">
        <v>1507</v>
      </c>
      <c r="G453" s="58" t="s">
        <v>27</v>
      </c>
      <c r="H453" s="106">
        <v>40400</v>
      </c>
      <c r="I453" s="58" t="s">
        <v>28</v>
      </c>
      <c r="J453" s="48">
        <v>49060</v>
      </c>
      <c r="K453" s="52">
        <f>+J453*2.87%</f>
        <v>1408.0219999999999</v>
      </c>
      <c r="L453" s="57">
        <v>1721.33</v>
      </c>
      <c r="M453" s="52">
        <f>+J453*3.04%</f>
        <v>1491.424</v>
      </c>
      <c r="N453" s="52">
        <v>0</v>
      </c>
      <c r="O453" s="52">
        <f>+J453-K453-L453-M453-N453</f>
        <v>44439.224000000002</v>
      </c>
      <c r="P453" s="64">
        <v>548</v>
      </c>
    </row>
    <row r="454" spans="1:16" s="81" customFormat="1" ht="15.75" customHeight="1" x14ac:dyDescent="0.25">
      <c r="A454" s="58">
        <v>446</v>
      </c>
      <c r="B454" s="88" t="s">
        <v>837</v>
      </c>
      <c r="C454" s="89" t="s">
        <v>838</v>
      </c>
      <c r="D454" s="58" t="s">
        <v>29</v>
      </c>
      <c r="E454" s="90" t="s">
        <v>789</v>
      </c>
      <c r="F454" s="88" t="s">
        <v>1507</v>
      </c>
      <c r="G454" s="58" t="s">
        <v>27</v>
      </c>
      <c r="H454" s="106">
        <v>43344</v>
      </c>
      <c r="I454" s="58" t="s">
        <v>28</v>
      </c>
      <c r="J454" s="48">
        <v>49060</v>
      </c>
      <c r="K454" s="52">
        <f>+J454*2.87%</f>
        <v>1408.0219999999999</v>
      </c>
      <c r="L454" s="57">
        <v>1089.49</v>
      </c>
      <c r="M454" s="52">
        <f>+J454*3.04%</f>
        <v>1491.424</v>
      </c>
      <c r="N454" s="52">
        <v>10511.94</v>
      </c>
      <c r="O454" s="52">
        <f>+J454-K454-L454-M454-N454</f>
        <v>34559.124000000003</v>
      </c>
      <c r="P454" s="64">
        <v>580</v>
      </c>
    </row>
    <row r="455" spans="1:16" ht="15.75" customHeight="1" x14ac:dyDescent="0.25">
      <c r="A455" s="58">
        <v>447</v>
      </c>
      <c r="B455" s="59" t="s">
        <v>839</v>
      </c>
      <c r="C455" s="59" t="s">
        <v>840</v>
      </c>
      <c r="D455" s="58" t="s">
        <v>29</v>
      </c>
      <c r="E455" s="60" t="s">
        <v>824</v>
      </c>
      <c r="F455" s="59" t="s">
        <v>1507</v>
      </c>
      <c r="G455" s="58" t="s">
        <v>27</v>
      </c>
      <c r="H455" s="63">
        <v>41428</v>
      </c>
      <c r="I455" s="58" t="s">
        <v>28</v>
      </c>
      <c r="J455" s="44">
        <v>49060</v>
      </c>
      <c r="K455" s="52">
        <f>+J455*2.87%</f>
        <v>1408.0219999999999</v>
      </c>
      <c r="L455" s="57">
        <v>832.17</v>
      </c>
      <c r="M455" s="52">
        <f>+J455*3.04%</f>
        <v>1491.424</v>
      </c>
      <c r="N455" s="52">
        <v>19866.740000000002</v>
      </c>
      <c r="O455" s="52">
        <f>+J455-K455-L455-M455-N455</f>
        <v>25461.644000000004</v>
      </c>
      <c r="P455" s="64">
        <v>495</v>
      </c>
    </row>
    <row r="456" spans="1:16" ht="15.75" customHeight="1" x14ac:dyDescent="0.25">
      <c r="A456" s="58">
        <v>448</v>
      </c>
      <c r="B456" s="59" t="s">
        <v>841</v>
      </c>
      <c r="C456" s="59" t="s">
        <v>842</v>
      </c>
      <c r="D456" s="58" t="s">
        <v>29</v>
      </c>
      <c r="E456" s="60" t="s">
        <v>1879</v>
      </c>
      <c r="F456" s="59" t="s">
        <v>1507</v>
      </c>
      <c r="G456" s="58" t="s">
        <v>27</v>
      </c>
      <c r="H456" s="63">
        <v>40425</v>
      </c>
      <c r="I456" s="58" t="s">
        <v>28</v>
      </c>
      <c r="J456" s="44">
        <v>19000</v>
      </c>
      <c r="K456" s="52">
        <f>+J456*2.87%</f>
        <v>545.29999999999995</v>
      </c>
      <c r="L456" s="52">
        <v>0</v>
      </c>
      <c r="M456" s="52">
        <f>+J456*3.04%</f>
        <v>577.6</v>
      </c>
      <c r="N456" s="52">
        <v>0</v>
      </c>
      <c r="O456" s="52">
        <f>+J456-K456-L456-M456-N456</f>
        <v>17877.100000000002</v>
      </c>
      <c r="P456" s="64">
        <v>416</v>
      </c>
    </row>
    <row r="457" spans="1:16" ht="15.75" customHeight="1" x14ac:dyDescent="0.25">
      <c r="A457" s="58">
        <v>449</v>
      </c>
      <c r="B457" s="59" t="s">
        <v>843</v>
      </c>
      <c r="C457" s="59" t="s">
        <v>817</v>
      </c>
      <c r="D457" s="58" t="s">
        <v>29</v>
      </c>
      <c r="E457" s="60" t="s">
        <v>1880</v>
      </c>
      <c r="F457" s="93" t="s">
        <v>1507</v>
      </c>
      <c r="G457" s="58" t="s">
        <v>27</v>
      </c>
      <c r="H457" s="63">
        <v>44896</v>
      </c>
      <c r="I457" s="58" t="s">
        <v>28</v>
      </c>
      <c r="J457" s="44">
        <v>30000</v>
      </c>
      <c r="K457" s="52">
        <f>+J457*2.87%</f>
        <v>861</v>
      </c>
      <c r="L457" s="52">
        <v>0</v>
      </c>
      <c r="M457" s="52">
        <f>+J457*3.04%</f>
        <v>912</v>
      </c>
      <c r="N457" s="52">
        <v>0</v>
      </c>
      <c r="O457" s="52">
        <f>+J457-K457-L457-M457-N457</f>
        <v>28227</v>
      </c>
      <c r="P457" s="64">
        <v>230</v>
      </c>
    </row>
    <row r="458" spans="1:16" ht="15.75" customHeight="1" x14ac:dyDescent="0.25">
      <c r="A458" s="58">
        <v>450</v>
      </c>
      <c r="B458" s="59" t="s">
        <v>844</v>
      </c>
      <c r="C458" s="59" t="s">
        <v>845</v>
      </c>
      <c r="D458" s="58" t="s">
        <v>26</v>
      </c>
      <c r="E458" s="60" t="s">
        <v>846</v>
      </c>
      <c r="F458" s="59" t="s">
        <v>1507</v>
      </c>
      <c r="G458" s="58" t="s">
        <v>27</v>
      </c>
      <c r="H458" s="63">
        <v>42248</v>
      </c>
      <c r="I458" s="58" t="s">
        <v>28</v>
      </c>
      <c r="J458" s="44">
        <v>49060</v>
      </c>
      <c r="K458" s="52">
        <f>+J458*2.87%</f>
        <v>1408.0219999999999</v>
      </c>
      <c r="L458" s="57">
        <v>1084.49</v>
      </c>
      <c r="M458" s="52">
        <f>+J458*3.04%</f>
        <v>1491.424</v>
      </c>
      <c r="N458" s="52">
        <v>0</v>
      </c>
      <c r="O458" s="52">
        <f>+J458-K458-L458-M458-N458</f>
        <v>45076.064000000006</v>
      </c>
      <c r="P458" s="64">
        <v>526</v>
      </c>
    </row>
    <row r="459" spans="1:16" ht="15.75" customHeight="1" x14ac:dyDescent="0.25">
      <c r="A459" s="58">
        <v>451</v>
      </c>
      <c r="B459" s="76" t="s">
        <v>847</v>
      </c>
      <c r="C459" s="76" t="s">
        <v>848</v>
      </c>
      <c r="D459" s="58" t="s">
        <v>29</v>
      </c>
      <c r="E459" s="60" t="s">
        <v>849</v>
      </c>
      <c r="F459" s="65" t="s">
        <v>1481</v>
      </c>
      <c r="G459" s="58" t="s">
        <v>27</v>
      </c>
      <c r="H459" s="63">
        <v>39600</v>
      </c>
      <c r="I459" s="58" t="s">
        <v>28</v>
      </c>
      <c r="J459" s="44">
        <v>84292.35</v>
      </c>
      <c r="K459" s="52">
        <f>+J459*2.87%</f>
        <v>2419.1904450000002</v>
      </c>
      <c r="L459" s="57">
        <v>8410.61</v>
      </c>
      <c r="M459" s="52">
        <f>+J459*3.04%</f>
        <v>2562.4874400000003</v>
      </c>
      <c r="N459" s="52">
        <v>0</v>
      </c>
      <c r="O459" s="52">
        <f>+J459-K459-L459-M459-N459</f>
        <v>70900.062115000008</v>
      </c>
      <c r="P459" s="64">
        <v>354</v>
      </c>
    </row>
    <row r="460" spans="1:16" ht="15.75" customHeight="1" x14ac:dyDescent="0.25">
      <c r="A460" s="58">
        <v>452</v>
      </c>
      <c r="B460" s="76" t="s">
        <v>850</v>
      </c>
      <c r="C460" s="76" t="s">
        <v>851</v>
      </c>
      <c r="D460" s="58" t="s">
        <v>29</v>
      </c>
      <c r="E460" s="60" t="s">
        <v>849</v>
      </c>
      <c r="F460" s="65" t="s">
        <v>1481</v>
      </c>
      <c r="G460" s="58" t="s">
        <v>27</v>
      </c>
      <c r="H460" s="63">
        <v>45047</v>
      </c>
      <c r="I460" s="58" t="s">
        <v>28</v>
      </c>
      <c r="J460" s="44">
        <v>84292.35</v>
      </c>
      <c r="K460" s="52">
        <f>+J460*2.87%</f>
        <v>2419.1904450000002</v>
      </c>
      <c r="L460" s="57">
        <v>8410.61</v>
      </c>
      <c r="M460" s="52">
        <f>+J460*3.04%</f>
        <v>2562.4874400000003</v>
      </c>
      <c r="N460" s="52">
        <v>0</v>
      </c>
      <c r="O460" s="52">
        <f>+J460-K460-L460-M460-N460</f>
        <v>70900.062115000008</v>
      </c>
      <c r="P460" s="64">
        <v>276</v>
      </c>
    </row>
    <row r="461" spans="1:16" ht="15.75" customHeight="1" x14ac:dyDescent="0.25">
      <c r="A461" s="58">
        <v>453</v>
      </c>
      <c r="B461" s="76" t="s">
        <v>852</v>
      </c>
      <c r="C461" s="76" t="s">
        <v>853</v>
      </c>
      <c r="D461" s="58" t="s">
        <v>29</v>
      </c>
      <c r="E461" s="60" t="s">
        <v>1604</v>
      </c>
      <c r="F461" s="65" t="s">
        <v>1481</v>
      </c>
      <c r="G461" s="58" t="s">
        <v>27</v>
      </c>
      <c r="H461" s="63">
        <v>45108</v>
      </c>
      <c r="I461" s="58" t="s">
        <v>28</v>
      </c>
      <c r="J461" s="44">
        <v>84292.35</v>
      </c>
      <c r="K461" s="52">
        <f>+J461*2.87%</f>
        <v>2419.1904450000002</v>
      </c>
      <c r="L461" s="57">
        <v>8410.61</v>
      </c>
      <c r="M461" s="52">
        <f>+J461*3.04%</f>
        <v>2562.4874400000003</v>
      </c>
      <c r="N461" s="52">
        <v>0</v>
      </c>
      <c r="O461" s="52">
        <f>+J461-K461-L461-M461-N461</f>
        <v>70900.062115000008</v>
      </c>
      <c r="P461" s="64">
        <v>290</v>
      </c>
    </row>
    <row r="462" spans="1:16" ht="15.75" customHeight="1" x14ac:dyDescent="0.25">
      <c r="A462" s="58">
        <v>454</v>
      </c>
      <c r="B462" s="59" t="s">
        <v>1847</v>
      </c>
      <c r="C462" s="59" t="s">
        <v>1848</v>
      </c>
      <c r="D462" s="58" t="s">
        <v>26</v>
      </c>
      <c r="E462" s="60" t="s">
        <v>1140</v>
      </c>
      <c r="F462" s="65" t="s">
        <v>1849</v>
      </c>
      <c r="G462" s="73" t="s">
        <v>27</v>
      </c>
      <c r="H462" s="86">
        <v>45962</v>
      </c>
      <c r="I462" s="73" t="s">
        <v>28</v>
      </c>
      <c r="J462" s="44">
        <v>78672.3</v>
      </c>
      <c r="K462" s="52">
        <f>+J462*2.87%</f>
        <v>2257.8950100000002</v>
      </c>
      <c r="L462" s="57">
        <v>7088.63</v>
      </c>
      <c r="M462" s="52"/>
      <c r="N462" s="52"/>
      <c r="O462" s="52">
        <f>+J462-K462-L462-M462-N462</f>
        <v>69325.774990000005</v>
      </c>
      <c r="P462" s="64">
        <v>312</v>
      </c>
    </row>
    <row r="463" spans="1:16" ht="15.75" customHeight="1" x14ac:dyDescent="0.25">
      <c r="A463" s="58">
        <v>455</v>
      </c>
      <c r="B463" s="59" t="s">
        <v>854</v>
      </c>
      <c r="C463" s="59" t="s">
        <v>855</v>
      </c>
      <c r="D463" s="103" t="s">
        <v>29</v>
      </c>
      <c r="E463" s="60" t="s">
        <v>1600</v>
      </c>
      <c r="F463" s="59" t="s">
        <v>1658</v>
      </c>
      <c r="G463" s="58" t="s">
        <v>27</v>
      </c>
      <c r="H463" s="63">
        <v>45047</v>
      </c>
      <c r="I463" s="58" t="s">
        <v>28</v>
      </c>
      <c r="J463" s="44">
        <v>84292.35</v>
      </c>
      <c r="K463" s="52">
        <f>+J463*2.87%</f>
        <v>2419.1904450000002</v>
      </c>
      <c r="L463" s="57">
        <v>7552.88</v>
      </c>
      <c r="M463" s="52">
        <f>+J463*3.04%</f>
        <v>2562.4874400000003</v>
      </c>
      <c r="N463" s="52">
        <v>3430.92</v>
      </c>
      <c r="O463" s="52">
        <f>+J463-K463-L463-M463-N463</f>
        <v>68326.872115000006</v>
      </c>
      <c r="P463" s="64">
        <v>275</v>
      </c>
    </row>
    <row r="464" spans="1:16" ht="15.75" customHeight="1" x14ac:dyDescent="0.25">
      <c r="A464" s="58">
        <v>456</v>
      </c>
      <c r="B464" s="59" t="s">
        <v>856</v>
      </c>
      <c r="C464" s="59" t="s">
        <v>857</v>
      </c>
      <c r="D464" s="58" t="s">
        <v>29</v>
      </c>
      <c r="E464" s="60" t="s">
        <v>1600</v>
      </c>
      <c r="F464" s="59" t="s">
        <v>1658</v>
      </c>
      <c r="G464" s="58" t="s">
        <v>27</v>
      </c>
      <c r="H464" s="63">
        <v>45108</v>
      </c>
      <c r="I464" s="58" t="s">
        <v>28</v>
      </c>
      <c r="J464" s="44">
        <v>84291.78</v>
      </c>
      <c r="K464" s="52">
        <f>+J464*2.87%</f>
        <v>2419.174086</v>
      </c>
      <c r="L464" s="57">
        <v>8410.4699999999993</v>
      </c>
      <c r="M464" s="52">
        <f>+J464*3.04%</f>
        <v>2562.470112</v>
      </c>
      <c r="N464" s="52">
        <v>0</v>
      </c>
      <c r="O464" s="52">
        <f>+J464-K464-L464-M464-N464</f>
        <v>70899.665802000003</v>
      </c>
      <c r="P464" s="64">
        <v>291</v>
      </c>
    </row>
    <row r="465" spans="1:16" ht="15.75" customHeight="1" x14ac:dyDescent="0.25">
      <c r="A465" s="58">
        <v>457</v>
      </c>
      <c r="B465" s="59" t="s">
        <v>858</v>
      </c>
      <c r="C465" s="59" t="s">
        <v>859</v>
      </c>
      <c r="D465" s="58" t="s">
        <v>29</v>
      </c>
      <c r="E465" s="60" t="s">
        <v>1600</v>
      </c>
      <c r="F465" s="59" t="s">
        <v>1658</v>
      </c>
      <c r="G465" s="58" t="s">
        <v>27</v>
      </c>
      <c r="H465" s="63">
        <v>45108</v>
      </c>
      <c r="I465" s="58" t="s">
        <v>28</v>
      </c>
      <c r="J465" s="44">
        <v>84291.78</v>
      </c>
      <c r="K465" s="52">
        <f>+J465*2.87%</f>
        <v>2419.174086</v>
      </c>
      <c r="L465" s="57">
        <v>8410.4699999999993</v>
      </c>
      <c r="M465" s="52">
        <f>+J465*3.04%</f>
        <v>2562.470112</v>
      </c>
      <c r="N465" s="52">
        <v>0</v>
      </c>
      <c r="O465" s="52">
        <f>+J465-K465-L465-M465-N465</f>
        <v>70899.665802000003</v>
      </c>
      <c r="P465" s="64">
        <v>292</v>
      </c>
    </row>
    <row r="466" spans="1:16" ht="15.75" customHeight="1" x14ac:dyDescent="0.25">
      <c r="A466" s="58">
        <v>458</v>
      </c>
      <c r="B466" s="67" t="s">
        <v>847</v>
      </c>
      <c r="C466" s="57" t="s">
        <v>1657</v>
      </c>
      <c r="D466" s="64" t="s">
        <v>29</v>
      </c>
      <c r="E466" s="68" t="s">
        <v>1881</v>
      </c>
      <c r="F466" s="68" t="s">
        <v>1658</v>
      </c>
      <c r="G466" s="62" t="s">
        <v>1632</v>
      </c>
      <c r="H466" s="69">
        <v>45536</v>
      </c>
      <c r="I466" s="62" t="s">
        <v>28</v>
      </c>
      <c r="J466" s="44">
        <v>30000</v>
      </c>
      <c r="K466" s="52">
        <f>+J466*2.87%</f>
        <v>861</v>
      </c>
      <c r="L466" s="52">
        <v>0</v>
      </c>
      <c r="M466" s="52">
        <f>+J466*3.04%</f>
        <v>912</v>
      </c>
      <c r="N466" s="52">
        <v>0</v>
      </c>
      <c r="O466" s="52">
        <f>+J466-K466-L466-M466-N466</f>
        <v>28227</v>
      </c>
      <c r="P466" s="64">
        <v>225</v>
      </c>
    </row>
    <row r="467" spans="1:16" ht="15.75" customHeight="1" x14ac:dyDescent="0.25">
      <c r="A467" s="58">
        <v>459</v>
      </c>
      <c r="B467" s="59" t="s">
        <v>860</v>
      </c>
      <c r="C467" s="59" t="s">
        <v>861</v>
      </c>
      <c r="D467" s="58" t="s">
        <v>29</v>
      </c>
      <c r="E467" s="60" t="s">
        <v>1546</v>
      </c>
      <c r="F467" s="65" t="s">
        <v>1536</v>
      </c>
      <c r="G467" s="62" t="s">
        <v>30</v>
      </c>
      <c r="H467" s="63">
        <v>39539</v>
      </c>
      <c r="I467" s="63">
        <v>45383</v>
      </c>
      <c r="J467" s="44">
        <v>66000</v>
      </c>
      <c r="K467" s="52">
        <f>+J467*2.87%</f>
        <v>1894.2</v>
      </c>
      <c r="L467" s="57">
        <v>4272.6400000000003</v>
      </c>
      <c r="M467" s="52">
        <f>+J467*3.04%</f>
        <v>2006.4</v>
      </c>
      <c r="N467" s="52">
        <v>1919.78</v>
      </c>
      <c r="O467" s="52">
        <f>+J467-K467-L467-M467-N467</f>
        <v>55906.98</v>
      </c>
      <c r="P467" s="64">
        <v>63</v>
      </c>
    </row>
    <row r="468" spans="1:16" ht="15.75" customHeight="1" x14ac:dyDescent="0.25">
      <c r="A468" s="58">
        <v>460</v>
      </c>
      <c r="B468" s="59" t="s">
        <v>862</v>
      </c>
      <c r="C468" s="59" t="s">
        <v>863</v>
      </c>
      <c r="D468" s="58" t="s">
        <v>29</v>
      </c>
      <c r="E468" s="60" t="s">
        <v>864</v>
      </c>
      <c r="F468" s="65" t="s">
        <v>1536</v>
      </c>
      <c r="G468" s="62" t="s">
        <v>30</v>
      </c>
      <c r="H468" s="63">
        <v>39624</v>
      </c>
      <c r="I468" s="63">
        <v>45102</v>
      </c>
      <c r="J468" s="44">
        <v>51150</v>
      </c>
      <c r="K468" s="52">
        <f>+J468*2.87%</f>
        <v>1468.0049999999999</v>
      </c>
      <c r="L468" s="57">
        <v>2016.3</v>
      </c>
      <c r="M468" s="53">
        <f>+J468*3.04%</f>
        <v>1554.96</v>
      </c>
      <c r="N468" s="52">
        <v>0</v>
      </c>
      <c r="O468" s="53">
        <f>+J468-K468-L468-M468-N468</f>
        <v>46110.735000000001</v>
      </c>
      <c r="P468" s="64">
        <v>51</v>
      </c>
    </row>
    <row r="469" spans="1:16" ht="15.75" customHeight="1" x14ac:dyDescent="0.25">
      <c r="A469" s="58">
        <v>461</v>
      </c>
      <c r="B469" s="59" t="s">
        <v>865</v>
      </c>
      <c r="C469" s="59" t="s">
        <v>866</v>
      </c>
      <c r="D469" s="58" t="s">
        <v>29</v>
      </c>
      <c r="E469" s="60" t="s">
        <v>1553</v>
      </c>
      <c r="F469" s="65" t="s">
        <v>1536</v>
      </c>
      <c r="G469" s="62" t="s">
        <v>30</v>
      </c>
      <c r="H469" s="63">
        <v>40238</v>
      </c>
      <c r="I469" s="63">
        <v>45352</v>
      </c>
      <c r="J469" s="44">
        <v>53183.13</v>
      </c>
      <c r="K469" s="52">
        <f>+J469*2.87%</f>
        <v>1526.3558309999999</v>
      </c>
      <c r="L469" s="57">
        <v>1788.61</v>
      </c>
      <c r="M469" s="53">
        <f>+J469*3.04%</f>
        <v>1616.7671519999999</v>
      </c>
      <c r="N469" s="52">
        <v>12012.56</v>
      </c>
      <c r="O469" s="53">
        <f>+J469-K469-L469-M469-N469</f>
        <v>36238.837016999998</v>
      </c>
      <c r="P469" s="64">
        <v>69</v>
      </c>
    </row>
    <row r="470" spans="1:16" ht="15.75" customHeight="1" x14ac:dyDescent="0.25">
      <c r="A470" s="58">
        <v>462</v>
      </c>
      <c r="B470" s="59" t="s">
        <v>867</v>
      </c>
      <c r="C470" s="59" t="s">
        <v>868</v>
      </c>
      <c r="D470" s="58" t="s">
        <v>29</v>
      </c>
      <c r="E470" s="60" t="s">
        <v>869</v>
      </c>
      <c r="F470" s="65" t="s">
        <v>1536</v>
      </c>
      <c r="G470" s="58" t="s">
        <v>27</v>
      </c>
      <c r="H470" s="63">
        <v>39539</v>
      </c>
      <c r="I470" s="58" t="s">
        <v>28</v>
      </c>
      <c r="J470" s="44">
        <v>30000</v>
      </c>
      <c r="K470" s="52">
        <f>+J470*2.87%</f>
        <v>861</v>
      </c>
      <c r="L470" s="52">
        <v>0</v>
      </c>
      <c r="M470" s="52">
        <f>+J470*3.04%</f>
        <v>912</v>
      </c>
      <c r="N470" s="52">
        <v>15763.39</v>
      </c>
      <c r="O470" s="52">
        <f>+J470-K470-L470-M470-N470</f>
        <v>12463.61</v>
      </c>
      <c r="P470" s="64">
        <v>474</v>
      </c>
    </row>
    <row r="471" spans="1:16" ht="15.75" customHeight="1" x14ac:dyDescent="0.25">
      <c r="A471" s="58">
        <v>463</v>
      </c>
      <c r="B471" s="59" t="s">
        <v>870</v>
      </c>
      <c r="C471" s="59" t="s">
        <v>871</v>
      </c>
      <c r="D471" s="58" t="s">
        <v>29</v>
      </c>
      <c r="E471" s="60" t="s">
        <v>1553</v>
      </c>
      <c r="F471" s="65" t="s">
        <v>1536</v>
      </c>
      <c r="G471" s="62" t="s">
        <v>30</v>
      </c>
      <c r="H471" s="63">
        <v>44319</v>
      </c>
      <c r="I471" s="63">
        <v>45049</v>
      </c>
      <c r="J471" s="44">
        <v>56056</v>
      </c>
      <c r="K471" s="52">
        <f>+J471*2.87%</f>
        <v>1608.8072</v>
      </c>
      <c r="L471" s="57">
        <v>2744.47</v>
      </c>
      <c r="M471" s="53">
        <f>+J471*3.04%</f>
        <v>1704.1024</v>
      </c>
      <c r="N471" s="52">
        <v>18186.63</v>
      </c>
      <c r="O471" s="53">
        <f>+J471-K471-L471-M471-N471</f>
        <v>31811.990399999991</v>
      </c>
      <c r="P471" s="64">
        <v>129</v>
      </c>
    </row>
    <row r="472" spans="1:16" ht="15.75" customHeight="1" x14ac:dyDescent="0.25">
      <c r="A472" s="58">
        <v>464</v>
      </c>
      <c r="B472" s="59" t="s">
        <v>873</v>
      </c>
      <c r="C472" s="59" t="s">
        <v>874</v>
      </c>
      <c r="D472" s="58" t="s">
        <v>26</v>
      </c>
      <c r="E472" s="60" t="s">
        <v>872</v>
      </c>
      <c r="F472" s="65" t="s">
        <v>1536</v>
      </c>
      <c r="G472" s="62" t="s">
        <v>30</v>
      </c>
      <c r="H472" s="63">
        <v>44256</v>
      </c>
      <c r="I472" s="63">
        <v>45170</v>
      </c>
      <c r="J472" s="44">
        <v>30470</v>
      </c>
      <c r="K472" s="52">
        <f>+J472*2.87%</f>
        <v>874.48900000000003</v>
      </c>
      <c r="L472" s="52">
        <v>0</v>
      </c>
      <c r="M472" s="53">
        <f>+J472*3.04%</f>
        <v>926.28800000000001</v>
      </c>
      <c r="N472" s="52">
        <v>0</v>
      </c>
      <c r="O472" s="53">
        <f>+J472-K472-L472-M472-N472</f>
        <v>28669.222999999998</v>
      </c>
      <c r="P472" s="64">
        <v>150</v>
      </c>
    </row>
    <row r="473" spans="1:16" ht="15.75" customHeight="1" x14ac:dyDescent="0.25">
      <c r="A473" s="58">
        <v>465</v>
      </c>
      <c r="B473" s="59" t="s">
        <v>420</v>
      </c>
      <c r="C473" s="59" t="s">
        <v>875</v>
      </c>
      <c r="D473" s="58" t="s">
        <v>26</v>
      </c>
      <c r="E473" s="60" t="s">
        <v>872</v>
      </c>
      <c r="F473" s="65" t="s">
        <v>1536</v>
      </c>
      <c r="G473" s="58" t="s">
        <v>27</v>
      </c>
      <c r="H473" s="63">
        <v>42430</v>
      </c>
      <c r="I473" s="58" t="s">
        <v>28</v>
      </c>
      <c r="J473" s="44">
        <v>30470</v>
      </c>
      <c r="K473" s="52">
        <f>+J473*2.87%</f>
        <v>874.48900000000003</v>
      </c>
      <c r="L473" s="52">
        <v>0</v>
      </c>
      <c r="M473" s="52">
        <f>+J473*3.04%</f>
        <v>926.28800000000001</v>
      </c>
      <c r="N473" s="52">
        <v>0</v>
      </c>
      <c r="O473" s="52">
        <f>+J473-K473-L473-M473-N473</f>
        <v>28669.222999999998</v>
      </c>
      <c r="P473" s="64">
        <v>529</v>
      </c>
    </row>
    <row r="474" spans="1:16" ht="15.75" customHeight="1" x14ac:dyDescent="0.25">
      <c r="A474" s="58">
        <v>466</v>
      </c>
      <c r="B474" s="59" t="s">
        <v>876</v>
      </c>
      <c r="C474" s="59" t="s">
        <v>877</v>
      </c>
      <c r="D474" s="58" t="s">
        <v>29</v>
      </c>
      <c r="E474" s="60" t="s">
        <v>872</v>
      </c>
      <c r="F474" s="65" t="s">
        <v>1536</v>
      </c>
      <c r="G474" s="58" t="s">
        <v>27</v>
      </c>
      <c r="H474" s="63">
        <v>39644</v>
      </c>
      <c r="I474" s="58" t="s">
        <v>28</v>
      </c>
      <c r="J474" s="44">
        <v>30470</v>
      </c>
      <c r="K474" s="52">
        <f>+J474*2.87%</f>
        <v>874.48900000000003</v>
      </c>
      <c r="L474" s="52">
        <v>0</v>
      </c>
      <c r="M474" s="52">
        <f>+J474*3.04%</f>
        <v>926.28800000000001</v>
      </c>
      <c r="N474" s="52">
        <v>0</v>
      </c>
      <c r="O474" s="52">
        <f>+J474-K474-L474-M474-N474</f>
        <v>28669.222999999998</v>
      </c>
      <c r="P474" s="64">
        <v>372</v>
      </c>
    </row>
    <row r="475" spans="1:16" ht="15.75" customHeight="1" x14ac:dyDescent="0.25">
      <c r="A475" s="58">
        <v>467</v>
      </c>
      <c r="B475" s="59" t="s">
        <v>324</v>
      </c>
      <c r="C475" s="59" t="s">
        <v>878</v>
      </c>
      <c r="D475" s="58" t="s">
        <v>29</v>
      </c>
      <c r="E475" s="60" t="s">
        <v>872</v>
      </c>
      <c r="F475" s="65" t="s">
        <v>1536</v>
      </c>
      <c r="G475" s="58" t="s">
        <v>27</v>
      </c>
      <c r="H475" s="63">
        <v>39692</v>
      </c>
      <c r="I475" s="58" t="s">
        <v>28</v>
      </c>
      <c r="J475" s="44">
        <v>30470</v>
      </c>
      <c r="K475" s="52">
        <f>+J475*2.87%</f>
        <v>874.48900000000003</v>
      </c>
      <c r="L475" s="52">
        <v>0</v>
      </c>
      <c r="M475" s="52">
        <f>+J475*3.04%</f>
        <v>926.28800000000001</v>
      </c>
      <c r="N475" s="52">
        <v>0</v>
      </c>
      <c r="O475" s="52">
        <f>+J475-K475-L475-M475-N475</f>
        <v>28669.222999999998</v>
      </c>
      <c r="P475" s="64">
        <v>373</v>
      </c>
    </row>
    <row r="476" spans="1:16" ht="15.75" customHeight="1" x14ac:dyDescent="0.25">
      <c r="A476" s="58">
        <v>468</v>
      </c>
      <c r="B476" s="59" t="s">
        <v>879</v>
      </c>
      <c r="C476" s="59" t="s">
        <v>880</v>
      </c>
      <c r="D476" s="58" t="s">
        <v>26</v>
      </c>
      <c r="E476" s="60" t="s">
        <v>872</v>
      </c>
      <c r="F476" s="65" t="s">
        <v>1536</v>
      </c>
      <c r="G476" s="58" t="s">
        <v>27</v>
      </c>
      <c r="H476" s="63">
        <v>39706</v>
      </c>
      <c r="I476" s="58" t="s">
        <v>28</v>
      </c>
      <c r="J476" s="44">
        <v>30470</v>
      </c>
      <c r="K476" s="52">
        <f>+J476*2.87%</f>
        <v>874.48900000000003</v>
      </c>
      <c r="L476" s="52">
        <v>0</v>
      </c>
      <c r="M476" s="52">
        <f>+J476*3.04%</f>
        <v>926.28800000000001</v>
      </c>
      <c r="N476" s="52">
        <v>25239.29</v>
      </c>
      <c r="O476" s="52">
        <f>+J476-K476-L476-M476-N476</f>
        <v>3429.9329999999973</v>
      </c>
      <c r="P476" s="64">
        <v>374</v>
      </c>
    </row>
    <row r="477" spans="1:16" ht="15.75" customHeight="1" x14ac:dyDescent="0.25">
      <c r="A477" s="58">
        <v>469</v>
      </c>
      <c r="B477" s="59" t="s">
        <v>881</v>
      </c>
      <c r="C477" s="59" t="s">
        <v>882</v>
      </c>
      <c r="D477" s="58" t="s">
        <v>29</v>
      </c>
      <c r="E477" s="60" t="s">
        <v>872</v>
      </c>
      <c r="F477" s="65" t="s">
        <v>1536</v>
      </c>
      <c r="G477" s="58" t="s">
        <v>27</v>
      </c>
      <c r="H477" s="63">
        <v>39638</v>
      </c>
      <c r="I477" s="58" t="s">
        <v>28</v>
      </c>
      <c r="J477" s="44">
        <v>30470</v>
      </c>
      <c r="K477" s="52">
        <f>+J477*2.87%</f>
        <v>874.48900000000003</v>
      </c>
      <c r="L477" s="52">
        <v>0</v>
      </c>
      <c r="M477" s="52">
        <f>+J477*3.04%</f>
        <v>926.28800000000001</v>
      </c>
      <c r="N477" s="52">
        <v>1919.78</v>
      </c>
      <c r="O477" s="52">
        <f>+J477-K477-L477-M477-N477</f>
        <v>26749.442999999999</v>
      </c>
      <c r="P477" s="64">
        <v>375</v>
      </c>
    </row>
    <row r="478" spans="1:16" ht="15.75" customHeight="1" x14ac:dyDescent="0.25">
      <c r="A478" s="58">
        <v>470</v>
      </c>
      <c r="B478" s="59" t="s">
        <v>883</v>
      </c>
      <c r="C478" s="59" t="s">
        <v>561</v>
      </c>
      <c r="D478" s="58" t="s">
        <v>29</v>
      </c>
      <c r="E478" s="60" t="s">
        <v>872</v>
      </c>
      <c r="F478" s="65" t="s">
        <v>1536</v>
      </c>
      <c r="G478" s="58" t="s">
        <v>27</v>
      </c>
      <c r="H478" s="63">
        <v>41235</v>
      </c>
      <c r="I478" s="58" t="s">
        <v>28</v>
      </c>
      <c r="J478" s="44">
        <v>30470</v>
      </c>
      <c r="K478" s="52">
        <f>+J478*2.87%</f>
        <v>874.48900000000003</v>
      </c>
      <c r="L478" s="52">
        <v>0</v>
      </c>
      <c r="M478" s="52">
        <f>+J478*3.04%</f>
        <v>926.28800000000001</v>
      </c>
      <c r="N478" s="52">
        <v>18020.169999999998</v>
      </c>
      <c r="O478" s="52">
        <f>+J478-K478-L478-M478-N478</f>
        <v>10649.053</v>
      </c>
      <c r="P478" s="64">
        <v>490</v>
      </c>
    </row>
    <row r="479" spans="1:16" ht="15.75" customHeight="1" x14ac:dyDescent="0.25">
      <c r="A479" s="58">
        <v>471</v>
      </c>
      <c r="B479" s="59" t="s">
        <v>884</v>
      </c>
      <c r="C479" s="59" t="s">
        <v>885</v>
      </c>
      <c r="D479" s="58" t="s">
        <v>26</v>
      </c>
      <c r="E479" s="60" t="s">
        <v>872</v>
      </c>
      <c r="F479" s="65" t="s">
        <v>1536</v>
      </c>
      <c r="G479" s="58" t="s">
        <v>27</v>
      </c>
      <c r="H479" s="63">
        <v>42493</v>
      </c>
      <c r="I479" s="58" t="s">
        <v>28</v>
      </c>
      <c r="J479" s="44">
        <v>30470</v>
      </c>
      <c r="K479" s="52">
        <f>+J479*2.87%</f>
        <v>874.48900000000003</v>
      </c>
      <c r="L479" s="52">
        <v>0</v>
      </c>
      <c r="M479" s="52">
        <f>+J479*3.04%</f>
        <v>926.28800000000001</v>
      </c>
      <c r="N479" s="52">
        <v>0</v>
      </c>
      <c r="O479" s="52">
        <f>+J479-K479-L479-M479-N479</f>
        <v>28669.222999999998</v>
      </c>
      <c r="P479" s="64">
        <v>533</v>
      </c>
    </row>
    <row r="480" spans="1:16" ht="15.75" customHeight="1" x14ac:dyDescent="0.25">
      <c r="A480" s="58">
        <v>472</v>
      </c>
      <c r="B480" s="59" t="s">
        <v>886</v>
      </c>
      <c r="C480" s="59" t="s">
        <v>887</v>
      </c>
      <c r="D480" s="58" t="s">
        <v>26</v>
      </c>
      <c r="E480" s="60" t="s">
        <v>872</v>
      </c>
      <c r="F480" s="65" t="s">
        <v>1536</v>
      </c>
      <c r="G480" s="58" t="s">
        <v>27</v>
      </c>
      <c r="H480" s="63">
        <v>43283</v>
      </c>
      <c r="I480" s="58" t="s">
        <v>28</v>
      </c>
      <c r="J480" s="49">
        <v>30470</v>
      </c>
      <c r="K480" s="52">
        <f>+J480*2.87%</f>
        <v>874.48900000000003</v>
      </c>
      <c r="L480" s="52">
        <v>0</v>
      </c>
      <c r="M480" s="52">
        <f>+J480*3.04%</f>
        <v>926.28800000000001</v>
      </c>
      <c r="N480" s="52">
        <v>1919.78</v>
      </c>
      <c r="O480" s="52">
        <f>+J480-K480-L480-M480-N480</f>
        <v>26749.442999999999</v>
      </c>
      <c r="P480" s="64">
        <v>571</v>
      </c>
    </row>
    <row r="481" spans="1:16" ht="15.75" customHeight="1" x14ac:dyDescent="0.25">
      <c r="A481" s="58">
        <v>473</v>
      </c>
      <c r="B481" s="59" t="s">
        <v>888</v>
      </c>
      <c r="C481" s="59" t="s">
        <v>889</v>
      </c>
      <c r="D481" s="58" t="s">
        <v>26</v>
      </c>
      <c r="E481" s="60" t="s">
        <v>872</v>
      </c>
      <c r="F481" s="65" t="s">
        <v>1536</v>
      </c>
      <c r="G481" s="58" t="s">
        <v>27</v>
      </c>
      <c r="H481" s="63">
        <v>43891</v>
      </c>
      <c r="I481" s="58" t="s">
        <v>28</v>
      </c>
      <c r="J481" s="44">
        <v>30470</v>
      </c>
      <c r="K481" s="52">
        <f>+J481*2.87%</f>
        <v>874.48900000000003</v>
      </c>
      <c r="L481" s="52">
        <v>0</v>
      </c>
      <c r="M481" s="52">
        <f>+J481*3.04%</f>
        <v>926.28800000000001</v>
      </c>
      <c r="N481" s="52">
        <v>0</v>
      </c>
      <c r="O481" s="52">
        <f>+J481-K481-L481-M481-N481</f>
        <v>28669.222999999998</v>
      </c>
      <c r="P481" s="64">
        <v>623</v>
      </c>
    </row>
    <row r="482" spans="1:16" ht="15.75" customHeight="1" x14ac:dyDescent="0.25">
      <c r="A482" s="58">
        <v>474</v>
      </c>
      <c r="B482" s="59" t="s">
        <v>890</v>
      </c>
      <c r="C482" s="59" t="s">
        <v>891</v>
      </c>
      <c r="D482" s="58" t="s">
        <v>29</v>
      </c>
      <c r="E482" s="60" t="s">
        <v>872</v>
      </c>
      <c r="F482" s="65" t="s">
        <v>1536</v>
      </c>
      <c r="G482" s="58" t="s">
        <v>27</v>
      </c>
      <c r="H482" s="63">
        <v>44470</v>
      </c>
      <c r="I482" s="58" t="s">
        <v>28</v>
      </c>
      <c r="J482" s="48">
        <v>30470</v>
      </c>
      <c r="K482" s="52">
        <f>+J482*2.87%</f>
        <v>874.48900000000003</v>
      </c>
      <c r="L482" s="52">
        <v>0</v>
      </c>
      <c r="M482" s="52">
        <f>+J482*3.04%</f>
        <v>926.28800000000001</v>
      </c>
      <c r="N482" s="52">
        <v>0</v>
      </c>
      <c r="O482" s="52">
        <f>+J482-K482-L482-M482-N482</f>
        <v>28669.222999999998</v>
      </c>
      <c r="P482" s="64">
        <v>199</v>
      </c>
    </row>
    <row r="483" spans="1:16" ht="15.75" customHeight="1" x14ac:dyDescent="0.25">
      <c r="A483" s="58">
        <v>475</v>
      </c>
      <c r="B483" s="59" t="s">
        <v>892</v>
      </c>
      <c r="C483" s="59" t="s">
        <v>893</v>
      </c>
      <c r="D483" s="58" t="s">
        <v>29</v>
      </c>
      <c r="E483" s="60" t="s">
        <v>872</v>
      </c>
      <c r="F483" s="65" t="s">
        <v>1536</v>
      </c>
      <c r="G483" s="58" t="s">
        <v>27</v>
      </c>
      <c r="H483" s="63">
        <v>44927</v>
      </c>
      <c r="I483" s="58" t="s">
        <v>28</v>
      </c>
      <c r="J483" s="44">
        <v>30470</v>
      </c>
      <c r="K483" s="52">
        <f>+J483*2.87%</f>
        <v>874.48900000000003</v>
      </c>
      <c r="L483" s="52">
        <v>0</v>
      </c>
      <c r="M483" s="52">
        <f>+J483*3.04%</f>
        <v>926.28800000000001</v>
      </c>
      <c r="N483" s="52">
        <v>0</v>
      </c>
      <c r="O483" s="52">
        <f>+J483-K483-L483-M483-N483</f>
        <v>28669.222999999998</v>
      </c>
      <c r="P483" s="64">
        <v>333</v>
      </c>
    </row>
    <row r="484" spans="1:16" ht="15.75" customHeight="1" x14ac:dyDescent="0.25">
      <c r="A484" s="58">
        <v>476</v>
      </c>
      <c r="B484" s="118" t="s">
        <v>1763</v>
      </c>
      <c r="C484" s="118" t="s">
        <v>1764</v>
      </c>
      <c r="D484" s="103" t="s">
        <v>26</v>
      </c>
      <c r="E484" s="118" t="s">
        <v>872</v>
      </c>
      <c r="F484" s="118" t="s">
        <v>1536</v>
      </c>
      <c r="G484" s="114" t="s">
        <v>1736</v>
      </c>
      <c r="H484" s="116">
        <v>45870</v>
      </c>
      <c r="I484" s="104" t="s">
        <v>28</v>
      </c>
      <c r="J484" s="117">
        <v>33550</v>
      </c>
      <c r="K484" s="52">
        <f>+J484*2.87%</f>
        <v>962.88499999999999</v>
      </c>
      <c r="L484" s="56"/>
      <c r="M484" s="52">
        <f>+J484*3.04%</f>
        <v>1019.92</v>
      </c>
      <c r="N484" s="52">
        <v>0</v>
      </c>
      <c r="O484" s="52">
        <f>+J484-K484-L484-M484-N484</f>
        <v>31567.195000000003</v>
      </c>
      <c r="P484" s="64">
        <v>270</v>
      </c>
    </row>
    <row r="485" spans="1:16" ht="15.75" customHeight="1" x14ac:dyDescent="0.25">
      <c r="A485" s="58">
        <v>477</v>
      </c>
      <c r="B485" s="59" t="s">
        <v>896</v>
      </c>
      <c r="C485" s="59" t="s">
        <v>897</v>
      </c>
      <c r="D485" s="58" t="s">
        <v>26</v>
      </c>
      <c r="E485" s="60" t="s">
        <v>1704</v>
      </c>
      <c r="F485" s="65" t="s">
        <v>1536</v>
      </c>
      <c r="G485" s="58" t="s">
        <v>27</v>
      </c>
      <c r="H485" s="63">
        <v>42125</v>
      </c>
      <c r="I485" s="58" t="s">
        <v>28</v>
      </c>
      <c r="J485" s="44">
        <v>29000</v>
      </c>
      <c r="K485" s="52">
        <f>+J485*2.87%</f>
        <v>832.3</v>
      </c>
      <c r="L485" s="52">
        <v>0</v>
      </c>
      <c r="M485" s="52">
        <f>+J485*3.04%</f>
        <v>881.6</v>
      </c>
      <c r="N485" s="52">
        <v>0</v>
      </c>
      <c r="O485" s="52">
        <f>+J485-K485-L485-M485-N485</f>
        <v>27286.100000000002</v>
      </c>
      <c r="P485" s="64">
        <v>520</v>
      </c>
    </row>
    <row r="486" spans="1:16" ht="15.75" customHeight="1" x14ac:dyDescent="0.25">
      <c r="A486" s="58">
        <v>478</v>
      </c>
      <c r="B486" s="59" t="s">
        <v>894</v>
      </c>
      <c r="C486" s="59" t="s">
        <v>895</v>
      </c>
      <c r="D486" s="58" t="s">
        <v>26</v>
      </c>
      <c r="E486" s="60" t="s">
        <v>383</v>
      </c>
      <c r="F486" s="65" t="s">
        <v>1536</v>
      </c>
      <c r="G486" s="58" t="s">
        <v>27</v>
      </c>
      <c r="H486" s="63">
        <v>40415</v>
      </c>
      <c r="I486" s="58" t="s">
        <v>28</v>
      </c>
      <c r="J486" s="44">
        <v>19400</v>
      </c>
      <c r="K486" s="52">
        <f>+J486*2.87%</f>
        <v>556.78</v>
      </c>
      <c r="L486" s="52">
        <v>0</v>
      </c>
      <c r="M486" s="52">
        <f>+J486*3.04%</f>
        <v>589.76</v>
      </c>
      <c r="N486" s="52">
        <v>14657.13</v>
      </c>
      <c r="O486" s="52">
        <f>+J486-K486-L486-M486-N486</f>
        <v>3596.3300000000036</v>
      </c>
      <c r="P486" s="64">
        <v>201</v>
      </c>
    </row>
    <row r="487" spans="1:16" ht="15.75" customHeight="1" x14ac:dyDescent="0.25">
      <c r="A487" s="58">
        <v>479</v>
      </c>
      <c r="B487" s="99" t="s">
        <v>1715</v>
      </c>
      <c r="C487" s="72" t="s">
        <v>1716</v>
      </c>
      <c r="D487" s="58" t="s">
        <v>26</v>
      </c>
      <c r="E487" s="60" t="s">
        <v>1596</v>
      </c>
      <c r="F487" s="65" t="s">
        <v>1536</v>
      </c>
      <c r="G487" s="58" t="s">
        <v>27</v>
      </c>
      <c r="H487" s="63">
        <v>45658</v>
      </c>
      <c r="I487" s="58" t="s">
        <v>28</v>
      </c>
      <c r="J487" s="44">
        <v>19000</v>
      </c>
      <c r="K487" s="52">
        <f>+J487*2.87%</f>
        <v>545.29999999999995</v>
      </c>
      <c r="L487" s="52">
        <v>0</v>
      </c>
      <c r="M487" s="52">
        <f>+J487*3.04%</f>
        <v>577.6</v>
      </c>
      <c r="N487" s="52">
        <v>0</v>
      </c>
      <c r="O487" s="52">
        <f>+J487-K487-L487-M487-N487</f>
        <v>17877.100000000002</v>
      </c>
      <c r="P487" s="64">
        <v>252</v>
      </c>
    </row>
    <row r="488" spans="1:16" ht="15.75" customHeight="1" x14ac:dyDescent="0.25">
      <c r="A488" s="58">
        <v>480</v>
      </c>
      <c r="B488" s="98" t="s">
        <v>1740</v>
      </c>
      <c r="C488" s="97" t="s">
        <v>1741</v>
      </c>
      <c r="D488" s="103" t="s">
        <v>26</v>
      </c>
      <c r="E488" s="97" t="s">
        <v>872</v>
      </c>
      <c r="F488" s="97" t="s">
        <v>1742</v>
      </c>
      <c r="G488" s="104" t="s">
        <v>1736</v>
      </c>
      <c r="H488" s="105">
        <v>45748</v>
      </c>
      <c r="I488" s="104" t="s">
        <v>28</v>
      </c>
      <c r="J488" s="44">
        <v>30470</v>
      </c>
      <c r="K488" s="52">
        <f>+J488*2.87%</f>
        <v>874.48900000000003</v>
      </c>
      <c r="L488" s="56"/>
      <c r="M488" s="52">
        <f>+J488*3.04%</f>
        <v>926.28800000000001</v>
      </c>
      <c r="N488" s="56"/>
      <c r="O488" s="52">
        <f>+J488-K488-L488-M488-N488</f>
        <v>28669.222999999998</v>
      </c>
      <c r="P488" s="64">
        <v>265</v>
      </c>
    </row>
    <row r="489" spans="1:16" ht="15.75" customHeight="1" x14ac:dyDescent="0.25">
      <c r="A489" s="58">
        <v>481</v>
      </c>
      <c r="B489" s="59" t="s">
        <v>898</v>
      </c>
      <c r="C489" s="59" t="s">
        <v>899</v>
      </c>
      <c r="D489" s="58" t="s">
        <v>29</v>
      </c>
      <c r="E489" s="60" t="s">
        <v>900</v>
      </c>
      <c r="F489" s="59" t="s">
        <v>1504</v>
      </c>
      <c r="G489" s="58" t="s">
        <v>27</v>
      </c>
      <c r="H489" s="63">
        <v>39630</v>
      </c>
      <c r="I489" s="58" t="s">
        <v>28</v>
      </c>
      <c r="J489" s="44">
        <v>101150.82</v>
      </c>
      <c r="K489" s="52">
        <f>+J489*2.87%</f>
        <v>2903.028534</v>
      </c>
      <c r="L489" s="57">
        <v>12376.14</v>
      </c>
      <c r="M489" s="52">
        <f>+J489*3.04%</f>
        <v>3074.9849280000003</v>
      </c>
      <c r="N489" s="52">
        <v>146.25</v>
      </c>
      <c r="O489" s="52">
        <f>+J489-K489-L489-M489-N489</f>
        <v>82650.416538000005</v>
      </c>
      <c r="P489" s="64">
        <v>434</v>
      </c>
    </row>
    <row r="490" spans="1:16" ht="15.75" customHeight="1" x14ac:dyDescent="0.25">
      <c r="A490" s="58">
        <v>482</v>
      </c>
      <c r="B490" s="59" t="s">
        <v>901</v>
      </c>
      <c r="C490" s="59" t="s">
        <v>902</v>
      </c>
      <c r="D490" s="58" t="s">
        <v>29</v>
      </c>
      <c r="E490" s="60" t="s">
        <v>903</v>
      </c>
      <c r="F490" s="59" t="s">
        <v>1504</v>
      </c>
      <c r="G490" s="58" t="s">
        <v>27</v>
      </c>
      <c r="H490" s="63">
        <v>43010</v>
      </c>
      <c r="I490" s="58" t="s">
        <v>28</v>
      </c>
      <c r="J490" s="44">
        <v>84292.35</v>
      </c>
      <c r="K490" s="52">
        <f>+J490*2.87%</f>
        <v>2419.1904450000002</v>
      </c>
      <c r="L490" s="57">
        <v>8410.61</v>
      </c>
      <c r="M490" s="52">
        <f>+J490*3.04%</f>
        <v>2562.4874400000003</v>
      </c>
      <c r="N490" s="52">
        <v>0</v>
      </c>
      <c r="O490" s="52">
        <f>+J490-K490-L490-M490-N490</f>
        <v>70900.062115000008</v>
      </c>
      <c r="P490" s="64">
        <v>550</v>
      </c>
    </row>
    <row r="491" spans="1:16" ht="15.75" customHeight="1" x14ac:dyDescent="0.25">
      <c r="A491" s="58">
        <v>483</v>
      </c>
      <c r="B491" s="59" t="s">
        <v>904</v>
      </c>
      <c r="C491" s="59" t="s">
        <v>905</v>
      </c>
      <c r="D491" s="58" t="s">
        <v>26</v>
      </c>
      <c r="E491" s="60" t="s">
        <v>1505</v>
      </c>
      <c r="F491" s="59" t="s">
        <v>1504</v>
      </c>
      <c r="G491" s="58" t="s">
        <v>27</v>
      </c>
      <c r="H491" s="63">
        <v>44621</v>
      </c>
      <c r="I491" s="58" t="s">
        <v>28</v>
      </c>
      <c r="J491" s="44">
        <v>84292.35</v>
      </c>
      <c r="K491" s="52">
        <f>+J491*2.87%</f>
        <v>2419.1904450000002</v>
      </c>
      <c r="L491" s="57">
        <v>8410.61</v>
      </c>
      <c r="M491" s="52">
        <f>+J491*3.04%</f>
        <v>2562.4874400000003</v>
      </c>
      <c r="N491" s="52">
        <v>0</v>
      </c>
      <c r="O491" s="52">
        <f>+J491-K491-L491-M491-N491</f>
        <v>70900.062115000008</v>
      </c>
      <c r="P491" s="64">
        <v>206</v>
      </c>
    </row>
    <row r="492" spans="1:16" ht="15.75" customHeight="1" x14ac:dyDescent="0.25">
      <c r="A492" s="58">
        <v>484</v>
      </c>
      <c r="B492" s="59" t="s">
        <v>906</v>
      </c>
      <c r="C492" s="59" t="s">
        <v>907</v>
      </c>
      <c r="D492" s="58" t="s">
        <v>26</v>
      </c>
      <c r="E492" s="60" t="s">
        <v>908</v>
      </c>
      <c r="F492" s="59" t="s">
        <v>1504</v>
      </c>
      <c r="G492" s="58" t="s">
        <v>27</v>
      </c>
      <c r="H492" s="63">
        <v>43283</v>
      </c>
      <c r="I492" s="58" t="s">
        <v>28</v>
      </c>
      <c r="J492" s="44">
        <v>84292.35</v>
      </c>
      <c r="K492" s="52">
        <f>+J492*2.87%</f>
        <v>2419.1904450000002</v>
      </c>
      <c r="L492" s="57">
        <v>8410.61</v>
      </c>
      <c r="M492" s="52">
        <f>+J492*3.04%</f>
        <v>2562.4874400000003</v>
      </c>
      <c r="N492" s="52">
        <v>146.25</v>
      </c>
      <c r="O492" s="52">
        <f>+J492-K492-L492-M492-N492</f>
        <v>70753.812115000008</v>
      </c>
      <c r="P492" s="64">
        <v>573</v>
      </c>
    </row>
    <row r="493" spans="1:16" ht="15.75" customHeight="1" x14ac:dyDescent="0.25">
      <c r="A493" s="58">
        <v>485</v>
      </c>
      <c r="B493" s="59" t="s">
        <v>909</v>
      </c>
      <c r="C493" s="59" t="s">
        <v>910</v>
      </c>
      <c r="D493" s="58" t="s">
        <v>26</v>
      </c>
      <c r="E493" s="60" t="s">
        <v>900</v>
      </c>
      <c r="F493" s="59" t="s">
        <v>1504</v>
      </c>
      <c r="G493" s="58" t="s">
        <v>27</v>
      </c>
      <c r="H493" s="63">
        <v>43983</v>
      </c>
      <c r="I493" s="58" t="s">
        <v>28</v>
      </c>
      <c r="J493" s="44">
        <v>84292.35</v>
      </c>
      <c r="K493" s="52">
        <f>+J493*2.87%</f>
        <v>2419.1904450000002</v>
      </c>
      <c r="L493" s="57">
        <v>8410.61</v>
      </c>
      <c r="M493" s="52">
        <f>+J493*3.04%</f>
        <v>2562.4874400000003</v>
      </c>
      <c r="N493" s="52">
        <v>0</v>
      </c>
      <c r="O493" s="52">
        <f>+J493-K493-L493-M493-N493</f>
        <v>70900.062115000008</v>
      </c>
      <c r="P493" s="64">
        <v>632</v>
      </c>
    </row>
    <row r="494" spans="1:16" ht="15.75" customHeight="1" x14ac:dyDescent="0.25">
      <c r="A494" s="58">
        <v>486</v>
      </c>
      <c r="B494" s="59" t="s">
        <v>1478</v>
      </c>
      <c r="C494" s="59" t="s">
        <v>911</v>
      </c>
      <c r="D494" s="58" t="s">
        <v>26</v>
      </c>
      <c r="E494" s="60" t="s">
        <v>900</v>
      </c>
      <c r="F494" s="59" t="s">
        <v>1504</v>
      </c>
      <c r="G494" s="58" t="s">
        <v>27</v>
      </c>
      <c r="H494" s="63">
        <v>44075</v>
      </c>
      <c r="I494" s="58" t="s">
        <v>28</v>
      </c>
      <c r="J494" s="44">
        <v>84292.35</v>
      </c>
      <c r="K494" s="52">
        <f>+J494*2.87%</f>
        <v>2419.1904450000002</v>
      </c>
      <c r="L494" s="57">
        <v>7552.88</v>
      </c>
      <c r="M494" s="52">
        <f>+J494*3.04%</f>
        <v>2562.4874400000003</v>
      </c>
      <c r="N494" s="52">
        <v>3839.56</v>
      </c>
      <c r="O494" s="52">
        <f>+J494-K494-L494-M494-N494</f>
        <v>67918.232115000006</v>
      </c>
      <c r="P494" s="64">
        <v>638</v>
      </c>
    </row>
    <row r="495" spans="1:16" ht="15.75" customHeight="1" x14ac:dyDescent="0.25">
      <c r="A495" s="58">
        <v>487</v>
      </c>
      <c r="B495" s="59" t="s">
        <v>912</v>
      </c>
      <c r="C495" s="59" t="s">
        <v>913</v>
      </c>
      <c r="D495" s="58" t="s">
        <v>29</v>
      </c>
      <c r="E495" s="60" t="s">
        <v>914</v>
      </c>
      <c r="F495" s="59" t="s">
        <v>1504</v>
      </c>
      <c r="G495" s="58" t="s">
        <v>27</v>
      </c>
      <c r="H495" s="63">
        <v>42439</v>
      </c>
      <c r="I495" s="58" t="s">
        <v>28</v>
      </c>
      <c r="J495" s="44">
        <v>78672.3</v>
      </c>
      <c r="K495" s="52">
        <f>+J495*2.87%</f>
        <v>2257.8950100000002</v>
      </c>
      <c r="L495" s="57">
        <v>7088.63</v>
      </c>
      <c r="M495" s="52">
        <f>+J495*3.04%</f>
        <v>2391.6379200000001</v>
      </c>
      <c r="N495" s="52">
        <v>146.25</v>
      </c>
      <c r="O495" s="52">
        <f>+J495-K495-L495-M495-N495</f>
        <v>66787.887070000012</v>
      </c>
      <c r="P495" s="64">
        <v>542</v>
      </c>
    </row>
    <row r="496" spans="1:16" ht="15.75" customHeight="1" x14ac:dyDescent="0.25">
      <c r="A496" s="58">
        <v>488</v>
      </c>
      <c r="B496" s="59" t="s">
        <v>915</v>
      </c>
      <c r="C496" s="59" t="s">
        <v>916</v>
      </c>
      <c r="D496" s="58" t="s">
        <v>29</v>
      </c>
      <c r="E496" s="100" t="s">
        <v>917</v>
      </c>
      <c r="F496" s="59" t="s">
        <v>1504</v>
      </c>
      <c r="G496" s="58" t="s">
        <v>27</v>
      </c>
      <c r="H496" s="63">
        <v>45261</v>
      </c>
      <c r="I496" s="58" t="s">
        <v>28</v>
      </c>
      <c r="J496" s="44">
        <v>84292.35</v>
      </c>
      <c r="K496" s="52">
        <f>+J496*2.87%</f>
        <v>2419.1904450000002</v>
      </c>
      <c r="L496" s="57">
        <v>8410.61</v>
      </c>
      <c r="M496" s="52">
        <f>+J496*3.04%</f>
        <v>2562.4874400000003</v>
      </c>
      <c r="N496" s="55">
        <v>3382.32</v>
      </c>
      <c r="O496" s="52">
        <f>+J496-K496-L496-M496-N496</f>
        <v>67517.742115000001</v>
      </c>
      <c r="P496" s="64">
        <v>253</v>
      </c>
    </row>
    <row r="497" spans="1:16" ht="15.75" customHeight="1" x14ac:dyDescent="0.25">
      <c r="A497" s="58">
        <v>489</v>
      </c>
      <c r="B497" s="59" t="s">
        <v>918</v>
      </c>
      <c r="C497" s="59" t="s">
        <v>919</v>
      </c>
      <c r="D497" s="58" t="s">
        <v>26</v>
      </c>
      <c r="E497" s="60" t="s">
        <v>900</v>
      </c>
      <c r="F497" s="59" t="s">
        <v>1504</v>
      </c>
      <c r="G497" s="62" t="s">
        <v>30</v>
      </c>
      <c r="H497" s="63">
        <v>39722</v>
      </c>
      <c r="I497" s="63">
        <v>45200</v>
      </c>
      <c r="J497" s="44">
        <v>101150.82</v>
      </c>
      <c r="K497" s="52">
        <f>+J497*2.87%</f>
        <v>2903.028534</v>
      </c>
      <c r="L497" s="57">
        <v>11518.41</v>
      </c>
      <c r="M497" s="53">
        <f>+J497*3.04%</f>
        <v>3074.9849280000003</v>
      </c>
      <c r="N497" s="52">
        <v>3839.56</v>
      </c>
      <c r="O497" s="53">
        <f>+J497-K497-L497-M497-N497</f>
        <v>79814.836538000003</v>
      </c>
      <c r="P497" s="64">
        <v>92</v>
      </c>
    </row>
    <row r="498" spans="1:16" ht="15.75" customHeight="1" x14ac:dyDescent="0.25">
      <c r="A498" s="58">
        <v>490</v>
      </c>
      <c r="B498" s="59" t="s">
        <v>920</v>
      </c>
      <c r="C498" s="59" t="s">
        <v>921</v>
      </c>
      <c r="D498" s="58" t="s">
        <v>26</v>
      </c>
      <c r="E498" s="60" t="s">
        <v>1555</v>
      </c>
      <c r="F498" s="59" t="s">
        <v>1504</v>
      </c>
      <c r="G498" s="62" t="s">
        <v>30</v>
      </c>
      <c r="H498" s="63">
        <v>39539</v>
      </c>
      <c r="I498" s="63">
        <v>45383</v>
      </c>
      <c r="J498" s="44">
        <v>112389.04</v>
      </c>
      <c r="K498" s="52">
        <f>+J498*2.87%</f>
        <v>3225.5654479999998</v>
      </c>
      <c r="L498" s="57">
        <v>15019.65</v>
      </c>
      <c r="M498" s="53">
        <f>+J498*3.04%</f>
        <v>3416.626816</v>
      </c>
      <c r="N498" s="52">
        <v>0</v>
      </c>
      <c r="O498" s="53">
        <f>+J498-K498-L498-M498-N498</f>
        <v>90727.197736000002</v>
      </c>
      <c r="P498" s="64">
        <v>71</v>
      </c>
    </row>
    <row r="499" spans="1:16" ht="15.75" customHeight="1" x14ac:dyDescent="0.25">
      <c r="A499" s="58">
        <v>491</v>
      </c>
      <c r="B499" s="59" t="s">
        <v>922</v>
      </c>
      <c r="C499" s="59" t="s">
        <v>923</v>
      </c>
      <c r="D499" s="58" t="s">
        <v>26</v>
      </c>
      <c r="E499" s="60" t="s">
        <v>900</v>
      </c>
      <c r="F499" s="59" t="s">
        <v>1504</v>
      </c>
      <c r="G499" s="62" t="s">
        <v>30</v>
      </c>
      <c r="H499" s="63">
        <v>39722</v>
      </c>
      <c r="I499" s="63">
        <v>45200</v>
      </c>
      <c r="J499" s="44">
        <v>57859.3</v>
      </c>
      <c r="K499" s="52">
        <f>+J499*2.87%</f>
        <v>1660.5619100000001</v>
      </c>
      <c r="L499" s="57">
        <v>3083.81</v>
      </c>
      <c r="M499" s="53">
        <f>+J499*3.04%</f>
        <v>1758.92272</v>
      </c>
      <c r="N499" s="52">
        <v>0</v>
      </c>
      <c r="O499" s="53">
        <f>+J499-K499-L499-M499-N499</f>
        <v>51356.005370000006</v>
      </c>
      <c r="P499" s="64">
        <v>93</v>
      </c>
    </row>
    <row r="500" spans="1:16" ht="15.75" customHeight="1" x14ac:dyDescent="0.25">
      <c r="A500" s="58">
        <v>492</v>
      </c>
      <c r="B500" s="59" t="s">
        <v>924</v>
      </c>
      <c r="C500" s="59" t="s">
        <v>925</v>
      </c>
      <c r="D500" s="58" t="s">
        <v>29</v>
      </c>
      <c r="E500" s="60" t="s">
        <v>1567</v>
      </c>
      <c r="F500" s="59" t="s">
        <v>1504</v>
      </c>
      <c r="G500" s="62" t="s">
        <v>30</v>
      </c>
      <c r="H500" s="63">
        <v>39569</v>
      </c>
      <c r="I500" s="63">
        <v>45047</v>
      </c>
      <c r="J500" s="44">
        <v>77144.759999999995</v>
      </c>
      <c r="K500" s="52">
        <f>+J500*2.87%</f>
        <v>2214.0546119999999</v>
      </c>
      <c r="L500" s="57">
        <v>6729.32</v>
      </c>
      <c r="M500" s="53">
        <f>+J500*3.04%</f>
        <v>2345.2007039999999</v>
      </c>
      <c r="N500" s="52">
        <v>0</v>
      </c>
      <c r="O500" s="53">
        <f>+J500-K500-L500-M500-N500</f>
        <v>65856.184683999993</v>
      </c>
      <c r="P500" s="64">
        <v>96</v>
      </c>
    </row>
    <row r="501" spans="1:16" ht="15.75" customHeight="1" x14ac:dyDescent="0.25">
      <c r="A501" s="58">
        <v>493</v>
      </c>
      <c r="B501" s="59" t="s">
        <v>926</v>
      </c>
      <c r="C501" s="59" t="s">
        <v>927</v>
      </c>
      <c r="D501" s="58" t="s">
        <v>26</v>
      </c>
      <c r="E501" s="60" t="s">
        <v>1588</v>
      </c>
      <c r="F501" s="59" t="s">
        <v>1504</v>
      </c>
      <c r="G501" s="62" t="s">
        <v>30</v>
      </c>
      <c r="H501" s="63">
        <v>44256</v>
      </c>
      <c r="I501" s="63">
        <v>45352</v>
      </c>
      <c r="J501" s="44">
        <v>84292.35</v>
      </c>
      <c r="K501" s="52">
        <f>+J501*2.87%</f>
        <v>2419.1904450000002</v>
      </c>
      <c r="L501" s="57">
        <v>8410.61</v>
      </c>
      <c r="M501" s="53">
        <f>+J501*3.04%</f>
        <v>2562.4874400000003</v>
      </c>
      <c r="N501" s="52">
        <v>0</v>
      </c>
      <c r="O501" s="53">
        <f>+J501-K501-L501-M501-N501</f>
        <v>70900.062115000008</v>
      </c>
      <c r="P501" s="64">
        <v>145</v>
      </c>
    </row>
    <row r="502" spans="1:16" ht="15.75" customHeight="1" x14ac:dyDescent="0.25">
      <c r="A502" s="58">
        <v>494</v>
      </c>
      <c r="B502" s="59" t="s">
        <v>928</v>
      </c>
      <c r="C502" s="59" t="s">
        <v>929</v>
      </c>
      <c r="D502" s="58" t="s">
        <v>29</v>
      </c>
      <c r="E502" s="60" t="s">
        <v>900</v>
      </c>
      <c r="F502" s="59" t="s">
        <v>1504</v>
      </c>
      <c r="G502" s="62" t="s">
        <v>30</v>
      </c>
      <c r="H502" s="63">
        <v>40026</v>
      </c>
      <c r="I502" s="63">
        <v>45139</v>
      </c>
      <c r="J502" s="44">
        <v>101150.82</v>
      </c>
      <c r="K502" s="52">
        <f>+J502*2.87%</f>
        <v>2903.028534</v>
      </c>
      <c r="L502" s="57">
        <v>12376.14</v>
      </c>
      <c r="M502" s="53">
        <f>+J502*3.04%</f>
        <v>3074.9849280000003</v>
      </c>
      <c r="N502" s="52">
        <v>0</v>
      </c>
      <c r="O502" s="53">
        <f>+J502-K502-L502-M502-N502</f>
        <v>82796.666538000005</v>
      </c>
      <c r="P502" s="64">
        <v>91</v>
      </c>
    </row>
    <row r="503" spans="1:16" ht="15.75" customHeight="1" x14ac:dyDescent="0.25">
      <c r="A503" s="58">
        <v>495</v>
      </c>
      <c r="B503" s="59" t="s">
        <v>930</v>
      </c>
      <c r="C503" s="59" t="s">
        <v>931</v>
      </c>
      <c r="D503" s="58" t="s">
        <v>29</v>
      </c>
      <c r="E503" s="60" t="s">
        <v>1505</v>
      </c>
      <c r="F503" s="59" t="s">
        <v>1504</v>
      </c>
      <c r="G503" s="62" t="s">
        <v>30</v>
      </c>
      <c r="H503" s="63">
        <v>44682</v>
      </c>
      <c r="I503" s="63">
        <v>45047</v>
      </c>
      <c r="J503" s="44">
        <v>84292.35</v>
      </c>
      <c r="K503" s="52">
        <f>+J503*2.87%</f>
        <v>2419.1904450000002</v>
      </c>
      <c r="L503" s="57">
        <v>8410.61</v>
      </c>
      <c r="M503" s="53">
        <f>+J503*3.04%</f>
        <v>2562.4874400000003</v>
      </c>
      <c r="N503" s="52">
        <v>0</v>
      </c>
      <c r="O503" s="53">
        <f>+J503-K503-L503-M503-N503</f>
        <v>70900.062115000008</v>
      </c>
      <c r="P503" s="64">
        <v>5</v>
      </c>
    </row>
    <row r="504" spans="1:16" ht="15.75" customHeight="1" x14ac:dyDescent="0.25">
      <c r="A504" s="58">
        <v>496</v>
      </c>
      <c r="B504" s="59" t="s">
        <v>932</v>
      </c>
      <c r="C504" s="59" t="s">
        <v>76</v>
      </c>
      <c r="D504" s="58" t="s">
        <v>29</v>
      </c>
      <c r="E504" s="60" t="s">
        <v>933</v>
      </c>
      <c r="F504" s="59" t="s">
        <v>1482</v>
      </c>
      <c r="G504" s="58" t="s">
        <v>27</v>
      </c>
      <c r="H504" s="63">
        <v>39539</v>
      </c>
      <c r="I504" s="58" t="s">
        <v>28</v>
      </c>
      <c r="J504" s="44">
        <v>30000</v>
      </c>
      <c r="K504" s="52">
        <f>+J504*2.87%</f>
        <v>861</v>
      </c>
      <c r="L504" s="52">
        <v>0</v>
      </c>
      <c r="M504" s="52">
        <f>+J504*3.04%</f>
        <v>912</v>
      </c>
      <c r="N504" s="52">
        <v>10169.44</v>
      </c>
      <c r="O504" s="52">
        <f>+J504-K504-L504-M504-N504</f>
        <v>18057.559999999998</v>
      </c>
      <c r="P504" s="64">
        <v>478</v>
      </c>
    </row>
    <row r="505" spans="1:16" ht="15.75" customHeight="1" x14ac:dyDescent="0.25">
      <c r="A505" s="58">
        <v>497</v>
      </c>
      <c r="B505" s="59" t="s">
        <v>934</v>
      </c>
      <c r="C505" s="59" t="s">
        <v>935</v>
      </c>
      <c r="D505" s="58" t="s">
        <v>26</v>
      </c>
      <c r="E505" s="60" t="s">
        <v>936</v>
      </c>
      <c r="F505" s="65" t="s">
        <v>1483</v>
      </c>
      <c r="G505" s="62" t="s">
        <v>30</v>
      </c>
      <c r="H505" s="63">
        <v>44242</v>
      </c>
      <c r="I505" s="63">
        <v>45337</v>
      </c>
      <c r="J505" s="44">
        <v>84292.35</v>
      </c>
      <c r="K505" s="52">
        <f>+J505*2.87%</f>
        <v>2419.1904450000002</v>
      </c>
      <c r="L505" s="57">
        <v>8410.61</v>
      </c>
      <c r="M505" s="53">
        <f>+J505*3.04%</f>
        <v>2562.4874400000003</v>
      </c>
      <c r="N505" s="52">
        <v>0</v>
      </c>
      <c r="O505" s="53">
        <f>+J505-K505-L505-M505-N505</f>
        <v>70900.062115000008</v>
      </c>
      <c r="P505" s="64">
        <v>11</v>
      </c>
    </row>
    <row r="506" spans="1:16" ht="15.75" customHeight="1" x14ac:dyDescent="0.25">
      <c r="A506" s="58">
        <v>498</v>
      </c>
      <c r="B506" s="59" t="s">
        <v>937</v>
      </c>
      <c r="C506" s="59" t="s">
        <v>938</v>
      </c>
      <c r="D506" s="58" t="s">
        <v>29</v>
      </c>
      <c r="E506" s="60" t="s">
        <v>939</v>
      </c>
      <c r="F506" s="59" t="s">
        <v>1538</v>
      </c>
      <c r="G506" s="58" t="s">
        <v>27</v>
      </c>
      <c r="H506" s="63">
        <v>40238</v>
      </c>
      <c r="I506" s="58" t="s">
        <v>28</v>
      </c>
      <c r="J506" s="44">
        <v>103604.28</v>
      </c>
      <c r="K506" s="52">
        <f>+J506*2.87%</f>
        <v>2973.4428360000002</v>
      </c>
      <c r="L506" s="57">
        <v>12953.26</v>
      </c>
      <c r="M506" s="52">
        <f>+J506*3.04%</f>
        <v>3149.5701119999999</v>
      </c>
      <c r="N506" s="52">
        <v>146.25</v>
      </c>
      <c r="O506" s="52">
        <f>+J506-K506-L506-M506-N506</f>
        <v>84381.757052000001</v>
      </c>
      <c r="P506" s="64">
        <v>455</v>
      </c>
    </row>
    <row r="507" spans="1:16" ht="15.75" customHeight="1" x14ac:dyDescent="0.25">
      <c r="A507" s="58">
        <v>499</v>
      </c>
      <c r="B507" s="59" t="s">
        <v>940</v>
      </c>
      <c r="C507" s="59" t="s">
        <v>941</v>
      </c>
      <c r="D507" s="58" t="s">
        <v>26</v>
      </c>
      <c r="E507" s="60" t="s">
        <v>942</v>
      </c>
      <c r="F507" s="59" t="s">
        <v>1538</v>
      </c>
      <c r="G507" s="58" t="s">
        <v>27</v>
      </c>
      <c r="H507" s="63">
        <v>40210</v>
      </c>
      <c r="I507" s="58" t="s">
        <v>28</v>
      </c>
      <c r="J507" s="44">
        <v>103604.28</v>
      </c>
      <c r="K507" s="52">
        <f>+J507*2.87%</f>
        <v>2973.4428360000002</v>
      </c>
      <c r="L507" s="57">
        <v>12953.26</v>
      </c>
      <c r="M507" s="52">
        <f>+J507*3.04%</f>
        <v>3149.5701119999999</v>
      </c>
      <c r="N507" s="52">
        <v>146.25</v>
      </c>
      <c r="O507" s="52">
        <f>+J507-K507-L507-M507-N507</f>
        <v>84381.757052000001</v>
      </c>
      <c r="P507" s="64">
        <v>456</v>
      </c>
    </row>
    <row r="508" spans="1:16" ht="15.75" customHeight="1" x14ac:dyDescent="0.25">
      <c r="A508" s="58">
        <v>500</v>
      </c>
      <c r="B508" s="59" t="s">
        <v>943</v>
      </c>
      <c r="C508" s="59" t="s">
        <v>944</v>
      </c>
      <c r="D508" s="58" t="s">
        <v>26</v>
      </c>
      <c r="E508" s="60" t="s">
        <v>945</v>
      </c>
      <c r="F508" s="59" t="s">
        <v>1538</v>
      </c>
      <c r="G508" s="58" t="s">
        <v>27</v>
      </c>
      <c r="H508" s="63">
        <v>40763</v>
      </c>
      <c r="I508" s="58" t="s">
        <v>28</v>
      </c>
      <c r="J508" s="44">
        <v>84292.35</v>
      </c>
      <c r="K508" s="52">
        <f>+J508*2.87%</f>
        <v>2419.1904450000002</v>
      </c>
      <c r="L508" s="57">
        <v>8410.61</v>
      </c>
      <c r="M508" s="52">
        <f>+J508*3.04%</f>
        <v>2562.4874400000003</v>
      </c>
      <c r="N508" s="52">
        <v>146.25</v>
      </c>
      <c r="O508" s="52">
        <f>+J508-K508-L508-M508-N508</f>
        <v>70753.812115000008</v>
      </c>
      <c r="P508" s="64">
        <v>486</v>
      </c>
    </row>
    <row r="509" spans="1:16" ht="15.75" customHeight="1" x14ac:dyDescent="0.25">
      <c r="A509" s="58">
        <v>501</v>
      </c>
      <c r="B509" s="59" t="s">
        <v>946</v>
      </c>
      <c r="C509" s="59" t="s">
        <v>947</v>
      </c>
      <c r="D509" s="58" t="s">
        <v>26</v>
      </c>
      <c r="E509" s="60" t="s">
        <v>948</v>
      </c>
      <c r="F509" s="59" t="s">
        <v>1538</v>
      </c>
      <c r="G509" s="58" t="s">
        <v>27</v>
      </c>
      <c r="H509" s="63">
        <v>43283</v>
      </c>
      <c r="I509" s="58" t="s">
        <v>28</v>
      </c>
      <c r="J509" s="44">
        <v>84292.35</v>
      </c>
      <c r="K509" s="52">
        <f>+J509*2.87%</f>
        <v>2419.1904450000002</v>
      </c>
      <c r="L509" s="57">
        <v>8410.61</v>
      </c>
      <c r="M509" s="52">
        <f>+J509*3.04%</f>
        <v>2562.4874400000003</v>
      </c>
      <c r="N509" s="52">
        <v>146.25</v>
      </c>
      <c r="O509" s="52">
        <f>+J509-K509-L509-M509-N509</f>
        <v>70753.812115000008</v>
      </c>
      <c r="P509" s="64">
        <v>561</v>
      </c>
    </row>
    <row r="510" spans="1:16" ht="15.75" customHeight="1" x14ac:dyDescent="0.25">
      <c r="A510" s="58">
        <v>502</v>
      </c>
      <c r="B510" s="59" t="s">
        <v>949</v>
      </c>
      <c r="C510" s="59" t="s">
        <v>950</v>
      </c>
      <c r="D510" s="58" t="s">
        <v>26</v>
      </c>
      <c r="E510" s="60" t="s">
        <v>1540</v>
      </c>
      <c r="F510" s="59" t="s">
        <v>1538</v>
      </c>
      <c r="G510" s="62" t="s">
        <v>30</v>
      </c>
      <c r="H510" s="63">
        <v>40210</v>
      </c>
      <c r="I510" s="63">
        <v>45323</v>
      </c>
      <c r="J510" s="44">
        <v>43893.96</v>
      </c>
      <c r="K510" s="52">
        <f>+J510*2.87%</f>
        <v>1259.756652</v>
      </c>
      <c r="L510" s="52">
        <v>992.22</v>
      </c>
      <c r="M510" s="53">
        <f>+J510*3.04%</f>
        <v>1334.3763839999999</v>
      </c>
      <c r="N510" s="52">
        <v>0</v>
      </c>
      <c r="O510" s="53">
        <f>+J510-K510-L510-M510-N510</f>
        <v>40307.606963999991</v>
      </c>
      <c r="P510" s="64">
        <v>55</v>
      </c>
    </row>
    <row r="511" spans="1:16" ht="15.75" customHeight="1" x14ac:dyDescent="0.25">
      <c r="A511" s="58">
        <v>503</v>
      </c>
      <c r="B511" s="59" t="s">
        <v>951</v>
      </c>
      <c r="C511" s="59" t="s">
        <v>952</v>
      </c>
      <c r="D511" s="58" t="s">
        <v>26</v>
      </c>
      <c r="E511" s="60" t="s">
        <v>1558</v>
      </c>
      <c r="F511" s="59" t="s">
        <v>1538</v>
      </c>
      <c r="G511" s="62" t="s">
        <v>30</v>
      </c>
      <c r="H511" s="63">
        <v>39600</v>
      </c>
      <c r="I511" s="63">
        <v>45078</v>
      </c>
      <c r="J511" s="44">
        <v>115717.14</v>
      </c>
      <c r="K511" s="52">
        <f>+J511*2.87%</f>
        <v>3321.0819179999999</v>
      </c>
      <c r="L511" s="57">
        <v>15802.5</v>
      </c>
      <c r="M511" s="53">
        <f>+J511*3.04%</f>
        <v>3517.8010559999998</v>
      </c>
      <c r="N511" s="52">
        <v>0</v>
      </c>
      <c r="O511" s="53">
        <f>+J511-K511-L511-M511-N511</f>
        <v>93075.757026000007</v>
      </c>
      <c r="P511" s="64">
        <v>74</v>
      </c>
    </row>
    <row r="512" spans="1:16" s="81" customFormat="1" ht="15.75" customHeight="1" x14ac:dyDescent="0.25">
      <c r="A512" s="58">
        <v>504</v>
      </c>
      <c r="B512" s="59" t="s">
        <v>953</v>
      </c>
      <c r="C512" s="119" t="s">
        <v>954</v>
      </c>
      <c r="D512" s="58" t="s">
        <v>26</v>
      </c>
      <c r="E512" s="109" t="s">
        <v>1574</v>
      </c>
      <c r="F512" s="59" t="s">
        <v>1538</v>
      </c>
      <c r="G512" s="62" t="s">
        <v>30</v>
      </c>
      <c r="H512" s="110">
        <v>40238</v>
      </c>
      <c r="I512" s="63">
        <v>45352</v>
      </c>
      <c r="J512" s="44">
        <v>75217.08</v>
      </c>
      <c r="K512" s="52">
        <f>+J512*2.87%</f>
        <v>2158.730196</v>
      </c>
      <c r="L512" s="57">
        <v>6350.2</v>
      </c>
      <c r="M512" s="53">
        <f>+J512*3.04%</f>
        <v>2286.599232</v>
      </c>
      <c r="N512" s="52">
        <v>0</v>
      </c>
      <c r="O512" s="53">
        <f>+J512-K512-L512-M512-N512</f>
        <v>64421.550572</v>
      </c>
      <c r="P512" s="64">
        <v>112</v>
      </c>
    </row>
    <row r="513" spans="1:16" ht="15.75" customHeight="1" x14ac:dyDescent="0.25">
      <c r="A513" s="58">
        <v>505</v>
      </c>
      <c r="B513" s="59" t="s">
        <v>955</v>
      </c>
      <c r="C513" s="59" t="s">
        <v>956</v>
      </c>
      <c r="D513" s="58" t="s">
        <v>26</v>
      </c>
      <c r="E513" s="80" t="s">
        <v>1563</v>
      </c>
      <c r="F513" s="59" t="s">
        <v>1538</v>
      </c>
      <c r="G513" s="62" t="s">
        <v>30</v>
      </c>
      <c r="H513" s="63">
        <v>41064</v>
      </c>
      <c r="I513" s="63">
        <v>45081</v>
      </c>
      <c r="J513" s="44">
        <v>84292.35</v>
      </c>
      <c r="K513" s="52">
        <f>+J513*2.87%</f>
        <v>2419.1904450000002</v>
      </c>
      <c r="L513" s="57">
        <v>8410.61</v>
      </c>
      <c r="M513" s="53">
        <f>+J513*3.04%</f>
        <v>2562.4874400000003</v>
      </c>
      <c r="N513" s="52">
        <v>0</v>
      </c>
      <c r="O513" s="53">
        <f>+J513-K513-L513-M513-N513</f>
        <v>70900.062115000008</v>
      </c>
      <c r="P513" s="64">
        <v>85</v>
      </c>
    </row>
    <row r="514" spans="1:16" ht="15.75" customHeight="1" x14ac:dyDescent="0.25">
      <c r="A514" s="58">
        <v>506</v>
      </c>
      <c r="B514" s="59" t="s">
        <v>957</v>
      </c>
      <c r="C514" s="59" t="s">
        <v>958</v>
      </c>
      <c r="D514" s="58" t="s">
        <v>29</v>
      </c>
      <c r="E514" s="60" t="s">
        <v>1539</v>
      </c>
      <c r="F514" s="59" t="s">
        <v>1538</v>
      </c>
      <c r="G514" s="62" t="s">
        <v>30</v>
      </c>
      <c r="H514" s="63">
        <v>39661</v>
      </c>
      <c r="I514" s="63">
        <v>45139</v>
      </c>
      <c r="J514" s="44">
        <v>103604.28</v>
      </c>
      <c r="K514" s="52">
        <f>+J514*2.87%</f>
        <v>2973.4428360000002</v>
      </c>
      <c r="L514" s="57">
        <v>11237.8</v>
      </c>
      <c r="M514" s="53">
        <f>+J514*3.04%</f>
        <v>3149.5701119999999</v>
      </c>
      <c r="N514" s="52">
        <v>7679.12</v>
      </c>
      <c r="O514" s="53">
        <f>+J514-K514-L514-M514-N514</f>
        <v>78564.347051999997</v>
      </c>
      <c r="P514" s="64">
        <v>86</v>
      </c>
    </row>
    <row r="515" spans="1:16" ht="15.75" customHeight="1" x14ac:dyDescent="0.25">
      <c r="A515" s="58">
        <v>507</v>
      </c>
      <c r="B515" s="59" t="s">
        <v>959</v>
      </c>
      <c r="C515" s="59" t="s">
        <v>960</v>
      </c>
      <c r="D515" s="58" t="s">
        <v>26</v>
      </c>
      <c r="E515" s="60" t="s">
        <v>1539</v>
      </c>
      <c r="F515" s="59" t="s">
        <v>1538</v>
      </c>
      <c r="G515" s="62" t="s">
        <v>30</v>
      </c>
      <c r="H515" s="63">
        <v>39661</v>
      </c>
      <c r="I515" s="63">
        <v>45139</v>
      </c>
      <c r="J515" s="44">
        <v>103604.28</v>
      </c>
      <c r="K515" s="52">
        <f>+J515*2.87%</f>
        <v>2973.4428360000002</v>
      </c>
      <c r="L515" s="57">
        <v>12524.39</v>
      </c>
      <c r="M515" s="53">
        <f>+J515*3.04%</f>
        <v>3149.5701119999999</v>
      </c>
      <c r="N515" s="52">
        <v>1919.78</v>
      </c>
      <c r="O515" s="53">
        <f>+J515-K515-L515-M515-N515</f>
        <v>83037.097051999997</v>
      </c>
      <c r="P515" s="64">
        <v>87</v>
      </c>
    </row>
    <row r="516" spans="1:16" ht="15.75" customHeight="1" x14ac:dyDescent="0.25">
      <c r="A516" s="58">
        <v>508</v>
      </c>
      <c r="B516" s="59" t="s">
        <v>961</v>
      </c>
      <c r="C516" s="59" t="s">
        <v>962</v>
      </c>
      <c r="D516" s="58" t="s">
        <v>26</v>
      </c>
      <c r="E516" s="60" t="s">
        <v>1541</v>
      </c>
      <c r="F516" s="59" t="s">
        <v>1538</v>
      </c>
      <c r="G516" s="62" t="s">
        <v>30</v>
      </c>
      <c r="H516" s="63">
        <v>40403</v>
      </c>
      <c r="I516" s="63">
        <v>45151</v>
      </c>
      <c r="J516" s="44">
        <v>90840.75</v>
      </c>
      <c r="K516" s="52">
        <f>+J516*2.87%</f>
        <v>2607.1295249999998</v>
      </c>
      <c r="L516" s="57">
        <v>9093.2199999999993</v>
      </c>
      <c r="M516" s="53">
        <f>+J516*3.04%</f>
        <v>2761.5587999999998</v>
      </c>
      <c r="N516" s="52">
        <v>1919.78</v>
      </c>
      <c r="O516" s="53">
        <f>+J516-K516-L516-M516-N516</f>
        <v>74459.061675000004</v>
      </c>
      <c r="P516" s="64">
        <v>57</v>
      </c>
    </row>
    <row r="517" spans="1:16" ht="15.75" customHeight="1" x14ac:dyDescent="0.25">
      <c r="A517" s="58">
        <v>509</v>
      </c>
      <c r="B517" s="59" t="s">
        <v>963</v>
      </c>
      <c r="C517" s="59" t="s">
        <v>964</v>
      </c>
      <c r="D517" s="58" t="s">
        <v>29</v>
      </c>
      <c r="E517" s="60" t="s">
        <v>1539</v>
      </c>
      <c r="F517" s="59" t="s">
        <v>1538</v>
      </c>
      <c r="G517" s="62" t="s">
        <v>30</v>
      </c>
      <c r="H517" s="63">
        <v>39630</v>
      </c>
      <c r="I517" s="63">
        <v>45108</v>
      </c>
      <c r="J517" s="44">
        <v>103604.28</v>
      </c>
      <c r="K517" s="52">
        <f>+J517*2.87%</f>
        <v>2973.4428360000002</v>
      </c>
      <c r="L517" s="57">
        <v>12953.26</v>
      </c>
      <c r="M517" s="53">
        <f>+J517*3.04%</f>
        <v>3149.5701119999999</v>
      </c>
      <c r="N517" s="52">
        <v>0</v>
      </c>
      <c r="O517" s="53">
        <f>+J517-K517-L517-M517-N517</f>
        <v>84528.007052000001</v>
      </c>
      <c r="P517" s="64">
        <v>54</v>
      </c>
    </row>
    <row r="518" spans="1:16" ht="15.75" customHeight="1" x14ac:dyDescent="0.25">
      <c r="A518" s="58">
        <v>510</v>
      </c>
      <c r="B518" s="59" t="s">
        <v>965</v>
      </c>
      <c r="C518" s="59" t="s">
        <v>966</v>
      </c>
      <c r="D518" s="58" t="s">
        <v>29</v>
      </c>
      <c r="E518" s="101" t="s">
        <v>1599</v>
      </c>
      <c r="F518" s="59" t="s">
        <v>1481</v>
      </c>
      <c r="G518" s="58" t="s">
        <v>27</v>
      </c>
      <c r="H518" s="63">
        <v>45352</v>
      </c>
      <c r="I518" s="63" t="s">
        <v>28</v>
      </c>
      <c r="J518" s="44">
        <v>84292.35</v>
      </c>
      <c r="K518" s="52">
        <f>+J518*2.87%</f>
        <v>2419.1904450000002</v>
      </c>
      <c r="L518" s="57">
        <v>8410.61</v>
      </c>
      <c r="M518" s="53">
        <f>+J518*3.04%</f>
        <v>2562.4874400000003</v>
      </c>
      <c r="N518" s="52">
        <v>146.25</v>
      </c>
      <c r="O518" s="53">
        <f>+J518-K518-L518-M518-N518</f>
        <v>70753.812115000008</v>
      </c>
      <c r="P518" s="64">
        <v>259</v>
      </c>
    </row>
    <row r="519" spans="1:16" ht="15.75" customHeight="1" x14ac:dyDescent="0.25">
      <c r="A519" s="58">
        <v>511</v>
      </c>
      <c r="B519" s="59" t="s">
        <v>967</v>
      </c>
      <c r="C519" s="59" t="s">
        <v>968</v>
      </c>
      <c r="D519" s="58" t="s">
        <v>26</v>
      </c>
      <c r="E519" s="80" t="s">
        <v>1552</v>
      </c>
      <c r="F519" s="65" t="s">
        <v>1551</v>
      </c>
      <c r="G519" s="62" t="s">
        <v>30</v>
      </c>
      <c r="H519" s="63">
        <v>39580</v>
      </c>
      <c r="I519" s="63">
        <v>45058</v>
      </c>
      <c r="J519" s="44">
        <v>101150.82</v>
      </c>
      <c r="K519" s="52">
        <f>+J519*2.87%</f>
        <v>2903.028534</v>
      </c>
      <c r="L519" s="57">
        <v>12376.14</v>
      </c>
      <c r="M519" s="53">
        <f>+J519*3.04%</f>
        <v>3074.9849280000003</v>
      </c>
      <c r="N519" s="52">
        <v>0</v>
      </c>
      <c r="O519" s="53">
        <f>+J519-K519-L519-M519-N519</f>
        <v>82796.666538000005</v>
      </c>
      <c r="P519" s="64">
        <v>67</v>
      </c>
    </row>
    <row r="520" spans="1:16" ht="15.75" customHeight="1" x14ac:dyDescent="0.25">
      <c r="A520" s="58">
        <v>512</v>
      </c>
      <c r="B520" s="59" t="s">
        <v>969</v>
      </c>
      <c r="C520" s="59" t="s">
        <v>970</v>
      </c>
      <c r="D520" s="58" t="s">
        <v>26</v>
      </c>
      <c r="E520" s="60" t="s">
        <v>971</v>
      </c>
      <c r="F520" s="65" t="s">
        <v>1551</v>
      </c>
      <c r="G520" s="58" t="s">
        <v>27</v>
      </c>
      <c r="H520" s="63">
        <v>39814</v>
      </c>
      <c r="I520" s="58" t="s">
        <v>28</v>
      </c>
      <c r="J520" s="44">
        <v>101150.82</v>
      </c>
      <c r="K520" s="52">
        <f>+J520*2.87%</f>
        <v>2903.028534</v>
      </c>
      <c r="L520" s="57">
        <v>12376.14</v>
      </c>
      <c r="M520" s="52">
        <f>+J520*3.04%</f>
        <v>3074.9849280000003</v>
      </c>
      <c r="N520" s="52">
        <v>146.25</v>
      </c>
      <c r="O520" s="52">
        <f>+J520-K520-L520-M520-N520</f>
        <v>82650.416538000005</v>
      </c>
      <c r="P520" s="64">
        <v>453</v>
      </c>
    </row>
    <row r="521" spans="1:16" ht="15.75" customHeight="1" x14ac:dyDescent="0.25">
      <c r="A521" s="58">
        <v>513</v>
      </c>
      <c r="B521" s="59" t="s">
        <v>972</v>
      </c>
      <c r="C521" s="59" t="s">
        <v>973</v>
      </c>
      <c r="D521" s="58" t="s">
        <v>26</v>
      </c>
      <c r="E521" s="60" t="s">
        <v>974</v>
      </c>
      <c r="F521" s="65" t="s">
        <v>1551</v>
      </c>
      <c r="G521" s="58" t="s">
        <v>27</v>
      </c>
      <c r="H521" s="63">
        <v>39814</v>
      </c>
      <c r="I521" s="58" t="s">
        <v>28</v>
      </c>
      <c r="J521" s="44">
        <v>101150.82</v>
      </c>
      <c r="K521" s="52">
        <f>+J521*2.87%</f>
        <v>2903.028534</v>
      </c>
      <c r="L521" s="57">
        <v>12376.14</v>
      </c>
      <c r="M521" s="52">
        <f>+J521*3.04%</f>
        <v>3074.9849280000003</v>
      </c>
      <c r="N521" s="52">
        <v>146.25</v>
      </c>
      <c r="O521" s="52">
        <f>+J521-K521-L521-M521-N521</f>
        <v>82650.416538000005</v>
      </c>
      <c r="P521" s="64">
        <v>454</v>
      </c>
    </row>
    <row r="522" spans="1:16" ht="15.75" customHeight="1" x14ac:dyDescent="0.25">
      <c r="A522" s="58">
        <v>514</v>
      </c>
      <c r="B522" s="59" t="s">
        <v>975</v>
      </c>
      <c r="C522" s="59" t="s">
        <v>976</v>
      </c>
      <c r="D522" s="58" t="s">
        <v>29</v>
      </c>
      <c r="E522" s="60" t="s">
        <v>1562</v>
      </c>
      <c r="F522" s="65" t="s">
        <v>1551</v>
      </c>
      <c r="G522" s="62" t="s">
        <v>30</v>
      </c>
      <c r="H522" s="63">
        <v>39814</v>
      </c>
      <c r="I522" s="63">
        <v>45292</v>
      </c>
      <c r="J522" s="44">
        <v>103604.28</v>
      </c>
      <c r="K522" s="52">
        <f>+J522*2.87%</f>
        <v>2973.4428360000002</v>
      </c>
      <c r="L522" s="57">
        <v>12953.26</v>
      </c>
      <c r="M522" s="53">
        <f>+J522*3.04%</f>
        <v>3149.5701119999999</v>
      </c>
      <c r="N522" s="52">
        <v>0</v>
      </c>
      <c r="O522" s="53">
        <f>+J522-K522-L522-M522-N522</f>
        <v>84528.007052000001</v>
      </c>
      <c r="P522" s="64">
        <v>84</v>
      </c>
    </row>
    <row r="523" spans="1:16" ht="15.75" customHeight="1" x14ac:dyDescent="0.25">
      <c r="A523" s="58">
        <v>515</v>
      </c>
      <c r="B523" s="59" t="s">
        <v>977</v>
      </c>
      <c r="C523" s="59" t="s">
        <v>978</v>
      </c>
      <c r="D523" s="58" t="s">
        <v>26</v>
      </c>
      <c r="E523" s="60" t="s">
        <v>1559</v>
      </c>
      <c r="F523" s="65" t="s">
        <v>1485</v>
      </c>
      <c r="G523" s="62" t="s">
        <v>30</v>
      </c>
      <c r="H523" s="63">
        <v>39587</v>
      </c>
      <c r="I523" s="63">
        <v>45065</v>
      </c>
      <c r="J523" s="44">
        <v>112389.04</v>
      </c>
      <c r="K523" s="52">
        <f>+J523*2.87%</f>
        <v>3225.5654479999998</v>
      </c>
      <c r="L523" s="57">
        <v>15019.65</v>
      </c>
      <c r="M523" s="53">
        <f>+J523*3.04%</f>
        <v>3416.626816</v>
      </c>
      <c r="N523" s="52">
        <v>0</v>
      </c>
      <c r="O523" s="53">
        <f>+J523-K523-L523-M523-N523</f>
        <v>90727.197736000002</v>
      </c>
      <c r="P523" s="64">
        <v>75</v>
      </c>
    </row>
    <row r="524" spans="1:16" ht="15.75" customHeight="1" x14ac:dyDescent="0.25">
      <c r="A524" s="58">
        <v>516</v>
      </c>
      <c r="B524" s="59" t="s">
        <v>979</v>
      </c>
      <c r="C524" s="59" t="s">
        <v>980</v>
      </c>
      <c r="D524" s="58" t="s">
        <v>29</v>
      </c>
      <c r="E524" s="60" t="s">
        <v>1566</v>
      </c>
      <c r="F524" s="65" t="s">
        <v>1485</v>
      </c>
      <c r="G524" s="62" t="s">
        <v>30</v>
      </c>
      <c r="H524" s="63">
        <v>39995</v>
      </c>
      <c r="I524" s="63">
        <v>45108</v>
      </c>
      <c r="J524" s="44">
        <v>31559.88</v>
      </c>
      <c r="K524" s="52">
        <f>+J524*2.87%</f>
        <v>905.76855599999999</v>
      </c>
      <c r="L524" s="52">
        <v>0</v>
      </c>
      <c r="M524" s="53">
        <f>+J524*3.04%</f>
        <v>959.42035199999998</v>
      </c>
      <c r="N524" s="52">
        <v>0</v>
      </c>
      <c r="O524" s="53">
        <f>+J524-K524-L524-M524-N524</f>
        <v>29694.691092000001</v>
      </c>
      <c r="P524" s="64">
        <v>95</v>
      </c>
    </row>
    <row r="525" spans="1:16" ht="15.75" customHeight="1" x14ac:dyDescent="0.25">
      <c r="A525" s="58">
        <v>517</v>
      </c>
      <c r="B525" s="59" t="s">
        <v>981</v>
      </c>
      <c r="C525" s="59" t="s">
        <v>982</v>
      </c>
      <c r="D525" s="58" t="s">
        <v>26</v>
      </c>
      <c r="E525" s="60" t="s">
        <v>1561</v>
      </c>
      <c r="F525" s="65" t="s">
        <v>1485</v>
      </c>
      <c r="G525" s="62" t="s">
        <v>30</v>
      </c>
      <c r="H525" s="63">
        <v>39569</v>
      </c>
      <c r="I525" s="63">
        <v>45047</v>
      </c>
      <c r="J525" s="44">
        <v>101150.82</v>
      </c>
      <c r="K525" s="52">
        <f>+J525*2.87%</f>
        <v>2903.028534</v>
      </c>
      <c r="L525" s="57">
        <v>12376.14</v>
      </c>
      <c r="M525" s="53">
        <f>+J525*3.04%</f>
        <v>3074.9849280000003</v>
      </c>
      <c r="N525" s="52">
        <v>0</v>
      </c>
      <c r="O525" s="53">
        <f>+J525-K525-L525-M525-N525</f>
        <v>82796.666538000005</v>
      </c>
      <c r="P525" s="64">
        <v>83</v>
      </c>
    </row>
    <row r="526" spans="1:16" ht="15.75" customHeight="1" x14ac:dyDescent="0.25">
      <c r="A526" s="58">
        <v>518</v>
      </c>
      <c r="B526" s="59" t="s">
        <v>983</v>
      </c>
      <c r="C526" s="59" t="s">
        <v>984</v>
      </c>
      <c r="D526" s="58" t="s">
        <v>29</v>
      </c>
      <c r="E526" s="60" t="s">
        <v>1501</v>
      </c>
      <c r="F526" s="65" t="s">
        <v>1485</v>
      </c>
      <c r="G526" s="62" t="s">
        <v>30</v>
      </c>
      <c r="H526" s="63">
        <v>43525</v>
      </c>
      <c r="I526" s="63">
        <v>45352</v>
      </c>
      <c r="J526" s="44">
        <v>9430</v>
      </c>
      <c r="K526" s="52">
        <f>+J526*2.87%</f>
        <v>270.64100000000002</v>
      </c>
      <c r="L526" s="52">
        <v>0</v>
      </c>
      <c r="M526" s="53">
        <f>+J526*3.04%</f>
        <v>286.67200000000003</v>
      </c>
      <c r="N526" s="52">
        <v>219.04</v>
      </c>
      <c r="O526" s="53">
        <f>+J526-K526-L526-M526-N526</f>
        <v>8653.646999999999</v>
      </c>
      <c r="P526" s="64">
        <v>2</v>
      </c>
    </row>
    <row r="527" spans="1:16" ht="15.75" customHeight="1" x14ac:dyDescent="0.25">
      <c r="A527" s="58">
        <v>519</v>
      </c>
      <c r="B527" s="59" t="s">
        <v>985</v>
      </c>
      <c r="C527" s="59" t="s">
        <v>986</v>
      </c>
      <c r="D527" s="58" t="s">
        <v>29</v>
      </c>
      <c r="E527" s="60" t="s">
        <v>987</v>
      </c>
      <c r="F527" s="59" t="s">
        <v>1517</v>
      </c>
      <c r="G527" s="58" t="s">
        <v>27</v>
      </c>
      <c r="H527" s="63">
        <v>39583</v>
      </c>
      <c r="I527" s="58" t="s">
        <v>28</v>
      </c>
      <c r="J527" s="44">
        <v>101150.82</v>
      </c>
      <c r="K527" s="52">
        <f>+J527*2.87%</f>
        <v>2903.028534</v>
      </c>
      <c r="L527" s="57">
        <v>11518.41</v>
      </c>
      <c r="M527" s="52">
        <f>+J527*3.04%</f>
        <v>3074.9849280000003</v>
      </c>
      <c r="N527" s="52">
        <v>3985.81</v>
      </c>
      <c r="O527" s="52">
        <f>+J527-K527-L527-M527-N527</f>
        <v>79668.586538000003</v>
      </c>
      <c r="P527" s="64">
        <v>458</v>
      </c>
    </row>
    <row r="528" spans="1:16" ht="15.75" customHeight="1" x14ac:dyDescent="0.25">
      <c r="A528" s="58">
        <v>520</v>
      </c>
      <c r="B528" s="59" t="s">
        <v>988</v>
      </c>
      <c r="C528" s="59" t="s">
        <v>989</v>
      </c>
      <c r="D528" s="58" t="s">
        <v>29</v>
      </c>
      <c r="E528" s="60" t="s">
        <v>1518</v>
      </c>
      <c r="F528" s="59" t="s">
        <v>1517</v>
      </c>
      <c r="G528" s="62" t="s">
        <v>30</v>
      </c>
      <c r="H528" s="63">
        <v>44409</v>
      </c>
      <c r="I528" s="63">
        <v>45139</v>
      </c>
      <c r="J528" s="44">
        <v>84291.78</v>
      </c>
      <c r="K528" s="52">
        <f>+J528*2.87%</f>
        <v>2419.174086</v>
      </c>
      <c r="L528" s="57">
        <v>8410.4699999999993</v>
      </c>
      <c r="M528" s="53">
        <f>+J528*3.04%</f>
        <v>2562.470112</v>
      </c>
      <c r="N528" s="52">
        <v>4930.32</v>
      </c>
      <c r="O528" s="53">
        <f>+J528-K528-L528-M528-N528</f>
        <v>65969.345801999996</v>
      </c>
      <c r="P528" s="64">
        <v>16</v>
      </c>
    </row>
    <row r="529" spans="1:16" ht="15.75" customHeight="1" x14ac:dyDescent="0.25">
      <c r="A529" s="58">
        <v>521</v>
      </c>
      <c r="B529" s="59" t="s">
        <v>990</v>
      </c>
      <c r="C529" s="59" t="s">
        <v>991</v>
      </c>
      <c r="D529" s="58" t="s">
        <v>26</v>
      </c>
      <c r="E529" s="60" t="s">
        <v>1520</v>
      </c>
      <c r="F529" s="66" t="s">
        <v>1519</v>
      </c>
      <c r="G529" s="62" t="s">
        <v>30</v>
      </c>
      <c r="H529" s="63">
        <v>44409</v>
      </c>
      <c r="I529" s="63">
        <v>45139</v>
      </c>
      <c r="J529" s="44">
        <v>84291.78</v>
      </c>
      <c r="K529" s="52">
        <f>+J529*2.87%</f>
        <v>2419.174086</v>
      </c>
      <c r="L529" s="57">
        <v>8410.4699999999993</v>
      </c>
      <c r="M529" s="53">
        <f>+J529*3.04%</f>
        <v>2562.470112</v>
      </c>
      <c r="N529" s="52">
        <v>0</v>
      </c>
      <c r="O529" s="53">
        <f>+J529-K529-L529-M529-N529</f>
        <v>70899.665802000003</v>
      </c>
      <c r="P529" s="64">
        <v>17</v>
      </c>
    </row>
    <row r="530" spans="1:16" ht="15.75" customHeight="1" x14ac:dyDescent="0.25">
      <c r="A530" s="58">
        <v>522</v>
      </c>
      <c r="B530" s="59" t="s">
        <v>992</v>
      </c>
      <c r="C530" s="59" t="s">
        <v>993</v>
      </c>
      <c r="D530" s="58" t="s">
        <v>29</v>
      </c>
      <c r="E530" s="60" t="s">
        <v>994</v>
      </c>
      <c r="F530" s="61" t="s">
        <v>1554</v>
      </c>
      <c r="G530" s="62" t="s">
        <v>30</v>
      </c>
      <c r="H530" s="63">
        <v>39966</v>
      </c>
      <c r="I530" s="63">
        <v>45079</v>
      </c>
      <c r="J530" s="44">
        <v>101150.82</v>
      </c>
      <c r="K530" s="52">
        <f>+J530*2.87%</f>
        <v>2903.028534</v>
      </c>
      <c r="L530" s="57">
        <v>11947.28</v>
      </c>
      <c r="M530" s="53">
        <f>+J530*3.04%</f>
        <v>3074.9849280000003</v>
      </c>
      <c r="N530" s="52">
        <v>1919.78</v>
      </c>
      <c r="O530" s="53">
        <f>+J530-K530-L530-M530-N530</f>
        <v>81305.746538000007</v>
      </c>
      <c r="P530" s="64">
        <v>70</v>
      </c>
    </row>
    <row r="531" spans="1:16" ht="15.75" customHeight="1" x14ac:dyDescent="0.25">
      <c r="A531" s="58">
        <v>523</v>
      </c>
      <c r="B531" s="59" t="s">
        <v>995</v>
      </c>
      <c r="C531" s="59" t="s">
        <v>996</v>
      </c>
      <c r="D531" s="58" t="s">
        <v>29</v>
      </c>
      <c r="E531" s="60" t="s">
        <v>1043</v>
      </c>
      <c r="F531" s="61" t="s">
        <v>1502</v>
      </c>
      <c r="G531" s="62" t="s">
        <v>30</v>
      </c>
      <c r="H531" s="63">
        <v>44136</v>
      </c>
      <c r="I531" s="63">
        <v>45231</v>
      </c>
      <c r="J531" s="44">
        <v>47850</v>
      </c>
      <c r="K531" s="52">
        <f>+J531*2.87%</f>
        <v>1373.2950000000001</v>
      </c>
      <c r="L531" s="57">
        <v>1550.56</v>
      </c>
      <c r="M531" s="53">
        <f>+J531*3.04%</f>
        <v>1454.64</v>
      </c>
      <c r="N531" s="52">
        <v>0</v>
      </c>
      <c r="O531" s="53">
        <f>+J531-K531-L531-M531-N531</f>
        <v>43471.505000000005</v>
      </c>
      <c r="P531" s="64">
        <v>3</v>
      </c>
    </row>
    <row r="532" spans="1:16" ht="15.75" customHeight="1" x14ac:dyDescent="0.25">
      <c r="A532" s="58">
        <v>524</v>
      </c>
      <c r="B532" s="67" t="s">
        <v>1628</v>
      </c>
      <c r="C532" s="57" t="s">
        <v>1629</v>
      </c>
      <c r="D532" s="64" t="s">
        <v>29</v>
      </c>
      <c r="E532" s="68" t="s">
        <v>1630</v>
      </c>
      <c r="F532" s="68" t="s">
        <v>1631</v>
      </c>
      <c r="G532" s="62" t="s">
        <v>1632</v>
      </c>
      <c r="H532" s="69">
        <v>45536</v>
      </c>
      <c r="I532" s="62" t="s">
        <v>28</v>
      </c>
      <c r="J532" s="44">
        <v>47850</v>
      </c>
      <c r="K532" s="52">
        <f>+J532*2.87%</f>
        <v>1373.2950000000001</v>
      </c>
      <c r="L532" s="57">
        <v>1550.56</v>
      </c>
      <c r="M532" s="53">
        <f>+J532*3.04%</f>
        <v>1454.64</v>
      </c>
      <c r="N532" s="52">
        <v>0</v>
      </c>
      <c r="O532" s="53">
        <f>+J532-K532-L532-M532-N532</f>
        <v>43471.505000000005</v>
      </c>
      <c r="P532" s="64">
        <v>210</v>
      </c>
    </row>
    <row r="533" spans="1:16" ht="15.75" customHeight="1" x14ac:dyDescent="0.25">
      <c r="A533" s="58">
        <v>525</v>
      </c>
      <c r="B533" s="59" t="s">
        <v>997</v>
      </c>
      <c r="C533" s="59" t="s">
        <v>998</v>
      </c>
      <c r="D533" s="58" t="s">
        <v>29</v>
      </c>
      <c r="E533" s="93" t="s">
        <v>1532</v>
      </c>
      <c r="F533" s="61" t="s">
        <v>1531</v>
      </c>
      <c r="G533" s="62" t="s">
        <v>30</v>
      </c>
      <c r="H533" s="63">
        <v>44137</v>
      </c>
      <c r="I533" s="63">
        <v>45232</v>
      </c>
      <c r="J533" s="44">
        <v>84312.8</v>
      </c>
      <c r="K533" s="52">
        <f>+J533*2.87%</f>
        <v>2419.77736</v>
      </c>
      <c r="L533" s="57">
        <v>8415.42</v>
      </c>
      <c r="M533" s="53">
        <f>+J533*3.04%</f>
        <v>2563.1091200000001</v>
      </c>
      <c r="N533" s="52">
        <v>0</v>
      </c>
      <c r="O533" s="53">
        <f>+J533-K533-L533-M533-N533</f>
        <v>70914.493520000018</v>
      </c>
      <c r="P533" s="64">
        <v>44</v>
      </c>
    </row>
    <row r="534" spans="1:16" ht="15.75" customHeight="1" x14ac:dyDescent="0.25">
      <c r="A534" s="58">
        <v>526</v>
      </c>
      <c r="B534" s="59" t="s">
        <v>999</v>
      </c>
      <c r="C534" s="59" t="s">
        <v>1000</v>
      </c>
      <c r="D534" s="58" t="s">
        <v>29</v>
      </c>
      <c r="E534" s="60" t="s">
        <v>1506</v>
      </c>
      <c r="F534" s="61" t="s">
        <v>1481</v>
      </c>
      <c r="G534" s="62" t="s">
        <v>30</v>
      </c>
      <c r="H534" s="63">
        <v>44682</v>
      </c>
      <c r="I534" s="63">
        <v>45047</v>
      </c>
      <c r="J534" s="44">
        <v>84292.35</v>
      </c>
      <c r="K534" s="52">
        <f>+J534*2.87%</f>
        <v>2419.1904450000002</v>
      </c>
      <c r="L534" s="57">
        <v>8410.61</v>
      </c>
      <c r="M534" s="53">
        <f>+J534*3.04%</f>
        <v>2562.4874400000003</v>
      </c>
      <c r="N534" s="52">
        <v>0</v>
      </c>
      <c r="O534" s="53">
        <f>+J534-K534-L534-M534-N534</f>
        <v>70900.062115000008</v>
      </c>
      <c r="P534" s="64">
        <v>6</v>
      </c>
    </row>
    <row r="535" spans="1:16" ht="15.75" customHeight="1" x14ac:dyDescent="0.25">
      <c r="A535" s="58">
        <v>527</v>
      </c>
      <c r="B535" s="59" t="s">
        <v>1001</v>
      </c>
      <c r="C535" s="59" t="s">
        <v>1002</v>
      </c>
      <c r="D535" s="58" t="s">
        <v>29</v>
      </c>
      <c r="E535" s="60" t="s">
        <v>1590</v>
      </c>
      <c r="F535" s="61" t="s">
        <v>1589</v>
      </c>
      <c r="G535" s="62" t="s">
        <v>30</v>
      </c>
      <c r="H535" s="63">
        <v>44256</v>
      </c>
      <c r="I535" s="63">
        <v>45352</v>
      </c>
      <c r="J535" s="44">
        <v>78672.3</v>
      </c>
      <c r="K535" s="52">
        <f>+J535*2.87%</f>
        <v>2257.8950100000002</v>
      </c>
      <c r="L535" s="57">
        <v>5654.53</v>
      </c>
      <c r="M535" s="53">
        <f>+J535*3.04%</f>
        <v>2391.6379200000001</v>
      </c>
      <c r="N535" s="52">
        <v>0</v>
      </c>
      <c r="O535" s="53">
        <f>+J535-K535-L535-M535-N535</f>
        <v>68368.237070000017</v>
      </c>
      <c r="P535" s="64">
        <v>155</v>
      </c>
    </row>
    <row r="536" spans="1:16" ht="15.75" customHeight="1" x14ac:dyDescent="0.25">
      <c r="A536" s="58">
        <v>528</v>
      </c>
      <c r="B536" s="59" t="s">
        <v>1003</v>
      </c>
      <c r="C536" s="59" t="s">
        <v>1004</v>
      </c>
      <c r="D536" s="58" t="s">
        <v>29</v>
      </c>
      <c r="E536" s="60" t="s">
        <v>1512</v>
      </c>
      <c r="F536" s="61" t="s">
        <v>1511</v>
      </c>
      <c r="G536" s="62" t="s">
        <v>30</v>
      </c>
      <c r="H536" s="63">
        <v>44242</v>
      </c>
      <c r="I536" s="63">
        <v>45337</v>
      </c>
      <c r="J536" s="44">
        <v>84292.35</v>
      </c>
      <c r="K536" s="52">
        <f>+J536*2.87%</f>
        <v>2419.1904450000002</v>
      </c>
      <c r="L536" s="57">
        <v>8410.61</v>
      </c>
      <c r="M536" s="53">
        <f>+J536*3.04%</f>
        <v>2562.4874400000003</v>
      </c>
      <c r="N536" s="52">
        <v>0</v>
      </c>
      <c r="O536" s="53">
        <f>+J536-K536-L536-M536-N536</f>
        <v>70900.062115000008</v>
      </c>
      <c r="P536" s="64">
        <v>12</v>
      </c>
    </row>
    <row r="537" spans="1:16" ht="15.75" customHeight="1" x14ac:dyDescent="0.25">
      <c r="A537" s="58">
        <v>529</v>
      </c>
      <c r="B537" s="59" t="s">
        <v>1005</v>
      </c>
      <c r="C537" s="59" t="s">
        <v>1006</v>
      </c>
      <c r="D537" s="58" t="s">
        <v>29</v>
      </c>
      <c r="E537" s="60" t="s">
        <v>1007</v>
      </c>
      <c r="F537" s="61" t="s">
        <v>1511</v>
      </c>
      <c r="G537" s="58" t="s">
        <v>27</v>
      </c>
      <c r="H537" s="63">
        <v>39661</v>
      </c>
      <c r="I537" s="58" t="s">
        <v>28</v>
      </c>
      <c r="J537" s="48">
        <v>26299.68</v>
      </c>
      <c r="K537" s="52">
        <f>+J537*2.87%</f>
        <v>754.80081600000005</v>
      </c>
      <c r="L537" s="52">
        <v>0</v>
      </c>
      <c r="M537" s="52">
        <f>+J537*3.04%</f>
        <v>799.51027199999999</v>
      </c>
      <c r="N537" s="52">
        <v>146.25</v>
      </c>
      <c r="O537" s="52">
        <f>+J537-K537-L537-M537-N537</f>
        <v>24599.118912000002</v>
      </c>
      <c r="P537" s="64">
        <v>207</v>
      </c>
    </row>
    <row r="538" spans="1:16" ht="15.75" customHeight="1" x14ac:dyDescent="0.25">
      <c r="A538" s="58">
        <v>530</v>
      </c>
      <c r="B538" s="59" t="s">
        <v>1008</v>
      </c>
      <c r="C538" s="59" t="s">
        <v>1009</v>
      </c>
      <c r="D538" s="58" t="s">
        <v>29</v>
      </c>
      <c r="E538" s="60" t="s">
        <v>1010</v>
      </c>
      <c r="F538" s="61" t="s">
        <v>1511</v>
      </c>
      <c r="G538" s="58" t="s">
        <v>27</v>
      </c>
      <c r="H538" s="63">
        <v>39600</v>
      </c>
      <c r="I538" s="58" t="s">
        <v>28</v>
      </c>
      <c r="J538" s="44">
        <v>101150.82</v>
      </c>
      <c r="K538" s="52">
        <f>+J538*2.87%</f>
        <v>2903.028534</v>
      </c>
      <c r="L538" s="57">
        <v>12376.14</v>
      </c>
      <c r="M538" s="52">
        <f>+J538*3.04%</f>
        <v>3074.9849280000003</v>
      </c>
      <c r="N538" s="52">
        <v>146.25</v>
      </c>
      <c r="O538" s="52">
        <f>+J538-K538-L538-M538-N538</f>
        <v>82650.416538000005</v>
      </c>
      <c r="P538" s="64">
        <v>450</v>
      </c>
    </row>
    <row r="539" spans="1:16" ht="15.75" customHeight="1" x14ac:dyDescent="0.25">
      <c r="A539" s="58">
        <v>531</v>
      </c>
      <c r="B539" s="59" t="s">
        <v>1011</v>
      </c>
      <c r="C539" s="59" t="s">
        <v>1012</v>
      </c>
      <c r="D539" s="58" t="s">
        <v>29</v>
      </c>
      <c r="E539" s="60" t="s">
        <v>1010</v>
      </c>
      <c r="F539" s="61" t="s">
        <v>1511</v>
      </c>
      <c r="G539" s="58" t="s">
        <v>27</v>
      </c>
      <c r="H539" s="63">
        <v>39569</v>
      </c>
      <c r="I539" s="58" t="s">
        <v>28</v>
      </c>
      <c r="J539" s="44">
        <v>101150.82</v>
      </c>
      <c r="K539" s="52">
        <f>+J539*2.87%</f>
        <v>2903.028534</v>
      </c>
      <c r="L539" s="57">
        <v>12376.14</v>
      </c>
      <c r="M539" s="52">
        <f>+J539*3.04%</f>
        <v>3074.9849280000003</v>
      </c>
      <c r="N539" s="52">
        <v>146.25</v>
      </c>
      <c r="O539" s="52">
        <f>+J539-K539-L539-M539-N539</f>
        <v>82650.416538000005</v>
      </c>
      <c r="P539" s="64">
        <v>451</v>
      </c>
    </row>
    <row r="540" spans="1:16" ht="15.75" customHeight="1" x14ac:dyDescent="0.25">
      <c r="A540" s="58">
        <v>532</v>
      </c>
      <c r="B540" s="59" t="s">
        <v>1013</v>
      </c>
      <c r="C540" s="59" t="s">
        <v>1014</v>
      </c>
      <c r="D540" s="58" t="s">
        <v>29</v>
      </c>
      <c r="E540" s="60" t="s">
        <v>1591</v>
      </c>
      <c r="F540" s="61" t="s">
        <v>1511</v>
      </c>
      <c r="G540" s="62" t="s">
        <v>30</v>
      </c>
      <c r="H540" s="63">
        <v>44256</v>
      </c>
      <c r="I540" s="63">
        <v>45170</v>
      </c>
      <c r="J540" s="44">
        <v>84292.35</v>
      </c>
      <c r="K540" s="52">
        <f>+J540*2.87%</f>
        <v>2419.1904450000002</v>
      </c>
      <c r="L540" s="57">
        <v>8410.61</v>
      </c>
      <c r="M540" s="53">
        <f>+J540*3.04%</f>
        <v>2562.4874400000003</v>
      </c>
      <c r="N540" s="52">
        <v>0</v>
      </c>
      <c r="O540" s="53">
        <f>+J540-K540-L540-M540-N540</f>
        <v>70900.062115000008</v>
      </c>
      <c r="P540" s="64">
        <v>161</v>
      </c>
    </row>
    <row r="541" spans="1:16" ht="15.75" customHeight="1" x14ac:dyDescent="0.25">
      <c r="A541" s="58">
        <v>533</v>
      </c>
      <c r="B541" s="59" t="s">
        <v>1015</v>
      </c>
      <c r="C541" s="59" t="s">
        <v>1016</v>
      </c>
      <c r="D541" s="58" t="s">
        <v>29</v>
      </c>
      <c r="E541" s="60" t="s">
        <v>1017</v>
      </c>
      <c r="F541" s="61" t="s">
        <v>1500</v>
      </c>
      <c r="G541" s="62" t="s">
        <v>30</v>
      </c>
      <c r="H541" s="63">
        <v>39539</v>
      </c>
      <c r="I541" s="63">
        <v>45383</v>
      </c>
      <c r="J541" s="44">
        <v>112389.04</v>
      </c>
      <c r="K541" s="52">
        <f>+J541*2.87%</f>
        <v>3225.5654479999998</v>
      </c>
      <c r="L541" s="57">
        <v>15019.65</v>
      </c>
      <c r="M541" s="53">
        <f>+J541*3.04%</f>
        <v>3416.626816</v>
      </c>
      <c r="N541" s="52">
        <v>0</v>
      </c>
      <c r="O541" s="53">
        <f>+J541-K541-L541-M541-N541</f>
        <v>90727.197736000002</v>
      </c>
      <c r="P541" s="64">
        <v>62</v>
      </c>
    </row>
    <row r="542" spans="1:16" ht="15.75" customHeight="1" x14ac:dyDescent="0.25">
      <c r="A542" s="58">
        <v>534</v>
      </c>
      <c r="B542" s="59" t="s">
        <v>1018</v>
      </c>
      <c r="C542" s="59" t="s">
        <v>1019</v>
      </c>
      <c r="D542" s="58" t="s">
        <v>29</v>
      </c>
      <c r="E542" s="60" t="s">
        <v>1035</v>
      </c>
      <c r="F542" s="61" t="s">
        <v>1500</v>
      </c>
      <c r="G542" s="62" t="s">
        <v>30</v>
      </c>
      <c r="H542" s="63">
        <v>40991</v>
      </c>
      <c r="I542" s="63">
        <v>45374</v>
      </c>
      <c r="J542" s="44">
        <v>20775.22</v>
      </c>
      <c r="K542" s="52">
        <f>+J542*2.87%</f>
        <v>596.24881400000004</v>
      </c>
      <c r="L542" s="52">
        <v>0</v>
      </c>
      <c r="M542" s="53">
        <f>+J542*3.04%</f>
        <v>631.566688</v>
      </c>
      <c r="N542" s="52">
        <v>0</v>
      </c>
      <c r="O542" s="53">
        <f>+J542-K542-L542-M542-N542</f>
        <v>19547.404498000004</v>
      </c>
      <c r="P542" s="64">
        <v>82</v>
      </c>
    </row>
    <row r="543" spans="1:16" ht="15.75" customHeight="1" x14ac:dyDescent="0.25">
      <c r="A543" s="58">
        <v>535</v>
      </c>
      <c r="B543" s="59" t="s">
        <v>1020</v>
      </c>
      <c r="C543" s="59" t="s">
        <v>1021</v>
      </c>
      <c r="D543" s="58" t="s">
        <v>29</v>
      </c>
      <c r="E543" s="60" t="s">
        <v>1035</v>
      </c>
      <c r="F543" s="61" t="s">
        <v>1500</v>
      </c>
      <c r="G543" s="62" t="s">
        <v>30</v>
      </c>
      <c r="H543" s="63">
        <v>39569</v>
      </c>
      <c r="I543" s="63">
        <v>45047</v>
      </c>
      <c r="J543" s="44">
        <v>101150.82</v>
      </c>
      <c r="K543" s="52">
        <f>+J543*2.87%</f>
        <v>2903.028534</v>
      </c>
      <c r="L543" s="57">
        <v>11947.28</v>
      </c>
      <c r="M543" s="53">
        <f>+J543*3.04%</f>
        <v>3074.9849280000003</v>
      </c>
      <c r="N543" s="52">
        <v>1919.78</v>
      </c>
      <c r="O543" s="53">
        <f>+J543-K543-L543-M543-N543</f>
        <v>81305.746538000007</v>
      </c>
      <c r="P543" s="64">
        <v>77</v>
      </c>
    </row>
    <row r="544" spans="1:16" ht="15.75" customHeight="1" x14ac:dyDescent="0.25">
      <c r="A544" s="58">
        <v>536</v>
      </c>
      <c r="B544" s="59" t="s">
        <v>1022</v>
      </c>
      <c r="C544" s="59" t="s">
        <v>1023</v>
      </c>
      <c r="D544" s="58" t="s">
        <v>29</v>
      </c>
      <c r="E544" s="60" t="s">
        <v>1035</v>
      </c>
      <c r="F544" s="61" t="s">
        <v>1500</v>
      </c>
      <c r="G544" s="62" t="s">
        <v>30</v>
      </c>
      <c r="H544" s="63">
        <v>39904</v>
      </c>
      <c r="I544" s="63">
        <v>45383</v>
      </c>
      <c r="J544" s="44">
        <v>101150.82</v>
      </c>
      <c r="K544" s="52">
        <f>+J544*2.87%</f>
        <v>2903.028534</v>
      </c>
      <c r="L544" s="57">
        <v>11947.28</v>
      </c>
      <c r="M544" s="53">
        <f>+J544*3.04%</f>
        <v>3074.9849280000003</v>
      </c>
      <c r="N544" s="52">
        <v>1919.78</v>
      </c>
      <c r="O544" s="53">
        <f>+J544-K544-L544-M544-N544</f>
        <v>81305.746538000007</v>
      </c>
      <c r="P544" s="64">
        <v>78</v>
      </c>
    </row>
    <row r="545" spans="1:16" ht="24.95" customHeight="1" x14ac:dyDescent="0.25">
      <c r="A545" s="58">
        <v>537</v>
      </c>
      <c r="B545" s="59" t="s">
        <v>1024</v>
      </c>
      <c r="C545" s="59" t="s">
        <v>1025</v>
      </c>
      <c r="D545" s="58" t="s">
        <v>29</v>
      </c>
      <c r="E545" s="60" t="s">
        <v>1035</v>
      </c>
      <c r="F545" s="61" t="s">
        <v>1500</v>
      </c>
      <c r="G545" s="62" t="s">
        <v>30</v>
      </c>
      <c r="H545" s="63">
        <v>40422</v>
      </c>
      <c r="I545" s="63">
        <v>45170</v>
      </c>
      <c r="J545" s="44">
        <v>96936.2</v>
      </c>
      <c r="K545" s="52">
        <f>+J545*2.87%</f>
        <v>2782.0689400000001</v>
      </c>
      <c r="L545" s="57">
        <v>6615.97</v>
      </c>
      <c r="M545" s="53">
        <f>+J545*3.04%</f>
        <v>2946.8604799999998</v>
      </c>
      <c r="N545" s="52">
        <v>0</v>
      </c>
      <c r="O545" s="53">
        <f>+J545-K545-L545-M545-N545</f>
        <v>84591.300579999996</v>
      </c>
      <c r="P545" s="64">
        <v>79</v>
      </c>
    </row>
    <row r="546" spans="1:16" ht="15.75" customHeight="1" x14ac:dyDescent="0.25">
      <c r="A546" s="58">
        <v>538</v>
      </c>
      <c r="B546" s="59" t="s">
        <v>1026</v>
      </c>
      <c r="C546" s="59" t="s">
        <v>1027</v>
      </c>
      <c r="D546" s="58" t="s">
        <v>29</v>
      </c>
      <c r="E546" s="60" t="s">
        <v>1035</v>
      </c>
      <c r="F546" s="61" t="s">
        <v>1500</v>
      </c>
      <c r="G546" s="62" t="s">
        <v>30</v>
      </c>
      <c r="H546" s="63">
        <v>39539</v>
      </c>
      <c r="I546" s="63">
        <v>45383</v>
      </c>
      <c r="J546" s="44">
        <v>101150.82</v>
      </c>
      <c r="K546" s="52">
        <f>+J546*2.87%</f>
        <v>2903.028534</v>
      </c>
      <c r="L546" s="57">
        <v>12376.14</v>
      </c>
      <c r="M546" s="53">
        <f>+J546*3.04%</f>
        <v>3074.9849280000003</v>
      </c>
      <c r="N546" s="52">
        <v>0</v>
      </c>
      <c r="O546" s="53">
        <f>+J546-K546-L546-M546-N546</f>
        <v>82796.666538000005</v>
      </c>
      <c r="P546" s="64">
        <v>80</v>
      </c>
    </row>
    <row r="547" spans="1:16" ht="15.75" customHeight="1" x14ac:dyDescent="0.25">
      <c r="A547" s="58">
        <v>539</v>
      </c>
      <c r="B547" s="59" t="s">
        <v>1028</v>
      </c>
      <c r="C547" s="59" t="s">
        <v>1029</v>
      </c>
      <c r="D547" s="58" t="s">
        <v>29</v>
      </c>
      <c r="E547" s="60" t="s">
        <v>1035</v>
      </c>
      <c r="F547" s="61" t="s">
        <v>1500</v>
      </c>
      <c r="G547" s="62" t="s">
        <v>30</v>
      </c>
      <c r="H547" s="63">
        <v>39722</v>
      </c>
      <c r="I547" s="63">
        <v>45200</v>
      </c>
      <c r="J547" s="44">
        <v>101150.82</v>
      </c>
      <c r="K547" s="52">
        <f>+J547*2.87%</f>
        <v>2903.028534</v>
      </c>
      <c r="L547" s="57">
        <v>12376.14</v>
      </c>
      <c r="M547" s="53">
        <f>+J547*3.04%</f>
        <v>3074.9849280000003</v>
      </c>
      <c r="N547" s="52">
        <v>0</v>
      </c>
      <c r="O547" s="53">
        <f>+J547-K547-L547-M547-N547</f>
        <v>82796.666538000005</v>
      </c>
      <c r="P547" s="64">
        <v>81</v>
      </c>
    </row>
    <row r="548" spans="1:16" ht="15.75" customHeight="1" x14ac:dyDescent="0.25">
      <c r="A548" s="58">
        <v>540</v>
      </c>
      <c r="B548" s="59" t="s">
        <v>1030</v>
      </c>
      <c r="C548" s="59" t="s">
        <v>1031</v>
      </c>
      <c r="D548" s="58" t="s">
        <v>29</v>
      </c>
      <c r="E548" s="60" t="s">
        <v>1035</v>
      </c>
      <c r="F548" s="61" t="s">
        <v>1500</v>
      </c>
      <c r="G548" s="62" t="s">
        <v>30</v>
      </c>
      <c r="H548" s="63">
        <v>43891</v>
      </c>
      <c r="I548" s="63">
        <v>45352</v>
      </c>
      <c r="J548" s="44">
        <v>84292.35</v>
      </c>
      <c r="K548" s="52">
        <f>+J548*2.87%</f>
        <v>2419.1904450000002</v>
      </c>
      <c r="L548" s="57">
        <v>8410.61</v>
      </c>
      <c r="M548" s="53">
        <f>+J548*3.04%</f>
        <v>2562.4874400000003</v>
      </c>
      <c r="N548" s="52">
        <v>0</v>
      </c>
      <c r="O548" s="53">
        <f>+J548-K548-L548-M548-N548</f>
        <v>70900.062115000008</v>
      </c>
      <c r="P548" s="64">
        <v>1</v>
      </c>
    </row>
    <row r="549" spans="1:16" ht="15.75" customHeight="1" x14ac:dyDescent="0.25">
      <c r="A549" s="58">
        <v>541</v>
      </c>
      <c r="B549" s="59" t="s">
        <v>648</v>
      </c>
      <c r="C549" s="59" t="s">
        <v>1032</v>
      </c>
      <c r="D549" s="58" t="s">
        <v>26</v>
      </c>
      <c r="E549" s="93" t="s">
        <v>1618</v>
      </c>
      <c r="F549" s="61" t="s">
        <v>1500</v>
      </c>
      <c r="G549" s="62" t="s">
        <v>30</v>
      </c>
      <c r="H549" s="63">
        <v>44927</v>
      </c>
      <c r="I549" s="63">
        <v>45108</v>
      </c>
      <c r="J549" s="44">
        <v>84292.35</v>
      </c>
      <c r="K549" s="52">
        <f>+J549*2.87%</f>
        <v>2419.1904450000002</v>
      </c>
      <c r="L549" s="57">
        <v>8410.61</v>
      </c>
      <c r="M549" s="53">
        <f>+J549*3.04%</f>
        <v>2562.4874400000003</v>
      </c>
      <c r="N549" s="52">
        <v>0</v>
      </c>
      <c r="O549" s="53">
        <f>+J549-K549-L549-M549-N549</f>
        <v>70900.062115000008</v>
      </c>
      <c r="P549" s="64">
        <v>40</v>
      </c>
    </row>
    <row r="550" spans="1:16" ht="15.75" customHeight="1" x14ac:dyDescent="0.25">
      <c r="A550" s="58">
        <v>542</v>
      </c>
      <c r="B550" s="59" t="s">
        <v>1033</v>
      </c>
      <c r="C550" s="59" t="s">
        <v>1034</v>
      </c>
      <c r="D550" s="58" t="s">
        <v>29</v>
      </c>
      <c r="E550" s="60" t="s">
        <v>1035</v>
      </c>
      <c r="F550" s="61" t="s">
        <v>1500</v>
      </c>
      <c r="G550" s="58" t="s">
        <v>27</v>
      </c>
      <c r="H550" s="63">
        <v>43010</v>
      </c>
      <c r="I550" s="58" t="s">
        <v>28</v>
      </c>
      <c r="J550" s="44">
        <v>86336.9</v>
      </c>
      <c r="K550" s="52">
        <f>+J550*2.87%</f>
        <v>2477.8690299999998</v>
      </c>
      <c r="L550" s="57">
        <v>8033.81</v>
      </c>
      <c r="M550" s="52">
        <f>+J550*3.04%</f>
        <v>2624.64176</v>
      </c>
      <c r="N550" s="52">
        <v>3985.81</v>
      </c>
      <c r="O550" s="52">
        <f>+J550-K550-L550-M550-N550</f>
        <v>69214.769209999999</v>
      </c>
      <c r="P550" s="64">
        <v>558</v>
      </c>
    </row>
    <row r="551" spans="1:16" ht="15.75" customHeight="1" x14ac:dyDescent="0.25">
      <c r="A551" s="58">
        <v>543</v>
      </c>
      <c r="B551" s="59" t="s">
        <v>1036</v>
      </c>
      <c r="C551" s="59" t="s">
        <v>1037</v>
      </c>
      <c r="D551" s="58" t="s">
        <v>26</v>
      </c>
      <c r="E551" s="60" t="s">
        <v>1038</v>
      </c>
      <c r="F551" s="61" t="s">
        <v>1500</v>
      </c>
      <c r="G551" s="58" t="s">
        <v>27</v>
      </c>
      <c r="H551" s="63">
        <v>43010</v>
      </c>
      <c r="I551" s="58" t="s">
        <v>28</v>
      </c>
      <c r="J551" s="44">
        <v>84292.35</v>
      </c>
      <c r="K551" s="52">
        <f>+J551*2.87%</f>
        <v>2419.1904450000002</v>
      </c>
      <c r="L551" s="57">
        <v>8410.61</v>
      </c>
      <c r="M551" s="52">
        <f>+J551*3.04%</f>
        <v>2562.4874400000003</v>
      </c>
      <c r="N551" s="52">
        <v>146.25</v>
      </c>
      <c r="O551" s="52">
        <f>+J551-K551-L551-M551-N551</f>
        <v>70753.812115000008</v>
      </c>
      <c r="P551" s="64">
        <v>559</v>
      </c>
    </row>
    <row r="552" spans="1:16" ht="15.75" customHeight="1" x14ac:dyDescent="0.25">
      <c r="A552" s="58">
        <v>544</v>
      </c>
      <c r="B552" s="59" t="s">
        <v>1039</v>
      </c>
      <c r="C552" s="59" t="s">
        <v>1040</v>
      </c>
      <c r="D552" s="58" t="s">
        <v>29</v>
      </c>
      <c r="E552" s="60" t="s">
        <v>1038</v>
      </c>
      <c r="F552" s="61" t="s">
        <v>1500</v>
      </c>
      <c r="G552" s="58" t="s">
        <v>27</v>
      </c>
      <c r="H552" s="63">
        <v>44409</v>
      </c>
      <c r="I552" s="58" t="s">
        <v>28</v>
      </c>
      <c r="J552" s="44">
        <v>84291.78</v>
      </c>
      <c r="K552" s="52">
        <f>+J552*2.87%</f>
        <v>2419.174086</v>
      </c>
      <c r="L552" s="57">
        <v>8410.4699999999993</v>
      </c>
      <c r="M552" s="52">
        <f>+J552*3.04%</f>
        <v>2562.470112</v>
      </c>
      <c r="N552" s="52">
        <v>0</v>
      </c>
      <c r="O552" s="52">
        <f>+J552-K552-L552-M552-N552</f>
        <v>70899.665802000003</v>
      </c>
      <c r="P552" s="64">
        <v>544</v>
      </c>
    </row>
    <row r="553" spans="1:16" ht="15.75" customHeight="1" x14ac:dyDescent="0.25">
      <c r="A553" s="58">
        <v>545</v>
      </c>
      <c r="B553" s="99" t="s">
        <v>1705</v>
      </c>
      <c r="C553" s="72" t="s">
        <v>1706</v>
      </c>
      <c r="D553" s="58" t="s">
        <v>29</v>
      </c>
      <c r="E553" s="65" t="s">
        <v>1707</v>
      </c>
      <c r="F553" s="65" t="s">
        <v>1708</v>
      </c>
      <c r="G553" s="58" t="s">
        <v>27</v>
      </c>
      <c r="H553" s="63">
        <v>45658</v>
      </c>
      <c r="I553" s="58" t="s">
        <v>28</v>
      </c>
      <c r="J553" s="44">
        <v>84292.35</v>
      </c>
      <c r="K553" s="52">
        <f>+J553*2.87%</f>
        <v>2419.1904450000002</v>
      </c>
      <c r="L553" s="57">
        <v>7981.74</v>
      </c>
      <c r="M553" s="52">
        <f>+J553*3.04%</f>
        <v>2562.4874400000003</v>
      </c>
      <c r="N553" s="52">
        <v>1919.78</v>
      </c>
      <c r="O553" s="52">
        <f>+J553-K553-L553-M553-N553</f>
        <v>69409.152115000004</v>
      </c>
      <c r="P553" s="64">
        <v>245</v>
      </c>
    </row>
    <row r="554" spans="1:16" ht="15.75" customHeight="1" x14ac:dyDescent="0.25">
      <c r="A554" s="58">
        <v>546</v>
      </c>
      <c r="B554" s="59" t="s">
        <v>142</v>
      </c>
      <c r="C554" s="59" t="s">
        <v>1850</v>
      </c>
      <c r="D554" s="58" t="s">
        <v>29</v>
      </c>
      <c r="E554" s="60" t="s">
        <v>1852</v>
      </c>
      <c r="F554" s="65" t="s">
        <v>1851</v>
      </c>
      <c r="G554" s="73" t="s">
        <v>27</v>
      </c>
      <c r="H554" s="86">
        <v>45962</v>
      </c>
      <c r="I554" s="73" t="s">
        <v>28</v>
      </c>
      <c r="J554" s="44">
        <v>84292.35</v>
      </c>
      <c r="K554" s="52">
        <f>+J554*2.87%</f>
        <v>2419.1904450000002</v>
      </c>
      <c r="L554" s="57">
        <v>8410.61</v>
      </c>
      <c r="M554" s="52"/>
      <c r="N554" s="52"/>
      <c r="O554" s="52">
        <f>+J554-K554-L554-M554-N554</f>
        <v>73462.549555000005</v>
      </c>
      <c r="P554" s="64">
        <v>313</v>
      </c>
    </row>
    <row r="555" spans="1:16" ht="15.75" customHeight="1" x14ac:dyDescent="0.25">
      <c r="A555" s="58">
        <v>547</v>
      </c>
      <c r="B555" s="59" t="s">
        <v>1853</v>
      </c>
      <c r="C555" s="59" t="s">
        <v>1854</v>
      </c>
      <c r="D555" s="58" t="s">
        <v>29</v>
      </c>
      <c r="E555" s="60" t="s">
        <v>1852</v>
      </c>
      <c r="F555" s="65" t="s">
        <v>1851</v>
      </c>
      <c r="G555" s="73" t="s">
        <v>27</v>
      </c>
      <c r="H555" s="86">
        <v>45962</v>
      </c>
      <c r="I555" s="73" t="s">
        <v>28</v>
      </c>
      <c r="J555" s="44">
        <v>84292.35</v>
      </c>
      <c r="K555" s="52">
        <f>+J555*2.87%</f>
        <v>2419.1904450000002</v>
      </c>
      <c r="L555" s="57">
        <v>8410.61</v>
      </c>
      <c r="M555" s="52"/>
      <c r="N555" s="52"/>
      <c r="O555" s="52">
        <f>+J555-K555-L555-M555-N555</f>
        <v>73462.549555000005</v>
      </c>
      <c r="P555" s="64">
        <v>314</v>
      </c>
    </row>
    <row r="556" spans="1:16" ht="15.75" customHeight="1" x14ac:dyDescent="0.25">
      <c r="A556" s="58">
        <v>548</v>
      </c>
      <c r="B556" s="59" t="s">
        <v>1041</v>
      </c>
      <c r="C556" s="59" t="s">
        <v>1042</v>
      </c>
      <c r="D556" s="58" t="s">
        <v>29</v>
      </c>
      <c r="E556" s="60" t="s">
        <v>1043</v>
      </c>
      <c r="F556" s="59" t="s">
        <v>1502</v>
      </c>
      <c r="G556" s="58" t="s">
        <v>27</v>
      </c>
      <c r="H556" s="63">
        <v>39661</v>
      </c>
      <c r="I556" s="58" t="s">
        <v>28</v>
      </c>
      <c r="J556" s="44">
        <v>65528.89</v>
      </c>
      <c r="K556" s="52">
        <f>+J556*2.87%</f>
        <v>1880.6791430000001</v>
      </c>
      <c r="L556" s="57">
        <v>4183.9799999999996</v>
      </c>
      <c r="M556" s="52">
        <f>+J556*3.04%</f>
        <v>1992.078256</v>
      </c>
      <c r="N556" s="52">
        <v>1066.03</v>
      </c>
      <c r="O556" s="52">
        <f>+J556-K556-L556-M556-N556</f>
        <v>56406.122601000003</v>
      </c>
      <c r="P556" s="64">
        <v>473</v>
      </c>
    </row>
    <row r="557" spans="1:16" ht="15.75" customHeight="1" x14ac:dyDescent="0.25">
      <c r="A557" s="58">
        <v>549</v>
      </c>
      <c r="B557" s="59" t="s">
        <v>1044</v>
      </c>
      <c r="C557" s="59" t="s">
        <v>1045</v>
      </c>
      <c r="D557" s="58" t="s">
        <v>26</v>
      </c>
      <c r="E557" s="60" t="s">
        <v>1046</v>
      </c>
      <c r="F557" s="66" t="s">
        <v>1606</v>
      </c>
      <c r="G557" s="58" t="s">
        <v>27</v>
      </c>
      <c r="H557" s="63">
        <v>39596</v>
      </c>
      <c r="I557" s="58" t="s">
        <v>28</v>
      </c>
      <c r="J557" s="44">
        <v>101150.82</v>
      </c>
      <c r="K557" s="52">
        <f>+J557*2.87%</f>
        <v>2903.028534</v>
      </c>
      <c r="L557" s="57">
        <v>11947.28</v>
      </c>
      <c r="M557" s="52">
        <f>+J557*3.04%</f>
        <v>3074.9849280000003</v>
      </c>
      <c r="N557" s="52">
        <v>3383.14</v>
      </c>
      <c r="O557" s="52">
        <f>+J557-K557-L557-M557-N557</f>
        <v>79842.386538000006</v>
      </c>
      <c r="P557" s="64">
        <v>457</v>
      </c>
    </row>
    <row r="558" spans="1:16" ht="15.75" customHeight="1" x14ac:dyDescent="0.25">
      <c r="A558" s="58">
        <v>550</v>
      </c>
      <c r="B558" s="59" t="s">
        <v>1047</v>
      </c>
      <c r="C558" s="59" t="s">
        <v>1048</v>
      </c>
      <c r="D558" s="58" t="s">
        <v>26</v>
      </c>
      <c r="E558" s="60" t="s">
        <v>1501</v>
      </c>
      <c r="F558" s="65" t="s">
        <v>1606</v>
      </c>
      <c r="G558" s="58" t="s">
        <v>27</v>
      </c>
      <c r="H558" s="63">
        <v>43556</v>
      </c>
      <c r="I558" s="58" t="s">
        <v>28</v>
      </c>
      <c r="J558" s="44">
        <v>84292.35</v>
      </c>
      <c r="K558" s="52">
        <f>+J558*2.87%</f>
        <v>2419.1904450000002</v>
      </c>
      <c r="L558" s="57">
        <v>7552.88</v>
      </c>
      <c r="M558" s="52">
        <f>+J558*3.04%</f>
        <v>2562.4874400000003</v>
      </c>
      <c r="N558" s="52">
        <v>18289.29</v>
      </c>
      <c r="O558" s="52">
        <f>+J558-K558-L558-M558-N558</f>
        <v>53468.502115000003</v>
      </c>
      <c r="P558" s="64">
        <v>341</v>
      </c>
    </row>
    <row r="559" spans="1:16" ht="15.75" customHeight="1" x14ac:dyDescent="0.25">
      <c r="A559" s="58">
        <v>551</v>
      </c>
      <c r="B559" s="59" t="s">
        <v>1049</v>
      </c>
      <c r="C559" s="59" t="s">
        <v>1050</v>
      </c>
      <c r="D559" s="58" t="s">
        <v>29</v>
      </c>
      <c r="E559" s="60" t="s">
        <v>1051</v>
      </c>
      <c r="F559" s="66" t="s">
        <v>1606</v>
      </c>
      <c r="G559" s="58" t="s">
        <v>27</v>
      </c>
      <c r="H559" s="63">
        <v>39569</v>
      </c>
      <c r="I559" s="58" t="s">
        <v>28</v>
      </c>
      <c r="J559" s="44">
        <v>30000</v>
      </c>
      <c r="K559" s="52">
        <f>+J559*2.87%</f>
        <v>861</v>
      </c>
      <c r="L559" s="52">
        <v>0</v>
      </c>
      <c r="M559" s="52">
        <f>+J559*3.04%</f>
        <v>912</v>
      </c>
      <c r="N559" s="52">
        <v>0</v>
      </c>
      <c r="O559" s="52">
        <f>+J559-K559-L559-M559-N559</f>
        <v>28227</v>
      </c>
      <c r="P559" s="64">
        <v>475</v>
      </c>
    </row>
    <row r="560" spans="1:16" ht="15.75" customHeight="1" x14ac:dyDescent="0.25">
      <c r="A560" s="58">
        <v>552</v>
      </c>
      <c r="B560" s="59" t="s">
        <v>1052</v>
      </c>
      <c r="C560" s="59" t="s">
        <v>1053</v>
      </c>
      <c r="D560" s="58" t="s">
        <v>29</v>
      </c>
      <c r="E560" s="60" t="s">
        <v>1054</v>
      </c>
      <c r="F560" s="66" t="s">
        <v>1519</v>
      </c>
      <c r="G560" s="58" t="s">
        <v>27</v>
      </c>
      <c r="H560" s="63">
        <v>42278</v>
      </c>
      <c r="I560" s="58" t="s">
        <v>28</v>
      </c>
      <c r="J560" s="44">
        <v>84292.35</v>
      </c>
      <c r="K560" s="52">
        <f>+J560*2.87%</f>
        <v>2419.1904450000002</v>
      </c>
      <c r="L560" s="57">
        <v>7981.74</v>
      </c>
      <c r="M560" s="52">
        <f>+J560*3.04%</f>
        <v>2562.4874400000003</v>
      </c>
      <c r="N560" s="52">
        <v>2066.0300000000002</v>
      </c>
      <c r="O560" s="52">
        <f>+J560-K560-L560-M560-N560</f>
        <v>69262.902115000004</v>
      </c>
      <c r="P560" s="64">
        <v>531</v>
      </c>
    </row>
    <row r="561" spans="1:16" ht="15.75" customHeight="1" x14ac:dyDescent="0.25">
      <c r="A561" s="58">
        <v>553</v>
      </c>
      <c r="B561" s="59" t="s">
        <v>1055</v>
      </c>
      <c r="C561" s="59" t="s">
        <v>1056</v>
      </c>
      <c r="D561" s="58" t="s">
        <v>29</v>
      </c>
      <c r="E561" s="60" t="s">
        <v>1057</v>
      </c>
      <c r="F561" s="66" t="s">
        <v>1617</v>
      </c>
      <c r="G561" s="58" t="s">
        <v>27</v>
      </c>
      <c r="H561" s="63">
        <v>44013</v>
      </c>
      <c r="I561" s="58" t="s">
        <v>28</v>
      </c>
      <c r="J561" s="44">
        <v>84292.35</v>
      </c>
      <c r="K561" s="52">
        <f>+J561*2.87%</f>
        <v>2419.1904450000002</v>
      </c>
      <c r="L561" s="57">
        <v>8410.61</v>
      </c>
      <c r="M561" s="52">
        <f>+J561*3.04%</f>
        <v>2562.4874400000003</v>
      </c>
      <c r="N561" s="52">
        <v>146.25</v>
      </c>
      <c r="O561" s="52">
        <f>+J561-K561-L561-M561-N561</f>
        <v>70753.812115000008</v>
      </c>
      <c r="P561" s="64">
        <v>634</v>
      </c>
    </row>
    <row r="562" spans="1:16" ht="15.75" customHeight="1" x14ac:dyDescent="0.25">
      <c r="A562" s="58">
        <v>554</v>
      </c>
      <c r="B562" s="59" t="s">
        <v>1058</v>
      </c>
      <c r="C562" s="59" t="s">
        <v>1059</v>
      </c>
      <c r="D562" s="58" t="s">
        <v>29</v>
      </c>
      <c r="E562" s="60" t="s">
        <v>1060</v>
      </c>
      <c r="F562" s="66" t="s">
        <v>1611</v>
      </c>
      <c r="G562" s="58" t="s">
        <v>27</v>
      </c>
      <c r="H562" s="63">
        <v>43586</v>
      </c>
      <c r="I562" s="58" t="s">
        <v>28</v>
      </c>
      <c r="J562" s="44">
        <v>84292.35</v>
      </c>
      <c r="K562" s="52">
        <f>+J562*2.87%</f>
        <v>2419.1904450000002</v>
      </c>
      <c r="L562" s="57">
        <v>6615.97</v>
      </c>
      <c r="M562" s="52">
        <f>+J562*3.04%</f>
        <v>2562.4874400000003</v>
      </c>
      <c r="N562" s="52">
        <v>146.25</v>
      </c>
      <c r="O562" s="52">
        <f>+J562-K562-L562-M562-N562</f>
        <v>72548.452115000007</v>
      </c>
      <c r="P562" s="64">
        <v>541</v>
      </c>
    </row>
    <row r="563" spans="1:16" ht="17.25" customHeight="1" x14ac:dyDescent="0.25">
      <c r="A563" s="58">
        <v>555</v>
      </c>
      <c r="B563" s="59" t="s">
        <v>1061</v>
      </c>
      <c r="C563" s="59" t="s">
        <v>1062</v>
      </c>
      <c r="D563" s="58" t="s">
        <v>26</v>
      </c>
      <c r="E563" s="60" t="s">
        <v>1560</v>
      </c>
      <c r="F563" s="61" t="s">
        <v>1515</v>
      </c>
      <c r="G563" s="62" t="s">
        <v>30</v>
      </c>
      <c r="H563" s="63">
        <v>39722</v>
      </c>
      <c r="I563" s="63">
        <v>45200</v>
      </c>
      <c r="J563" s="44">
        <v>112389.04</v>
      </c>
      <c r="K563" s="52">
        <f>+J563*2.87%</f>
        <v>3225.5654479999998</v>
      </c>
      <c r="L563" s="57">
        <v>15019.65</v>
      </c>
      <c r="M563" s="53">
        <f>+J563*3.04%</f>
        <v>3416.626816</v>
      </c>
      <c r="N563" s="52">
        <v>0</v>
      </c>
      <c r="O563" s="53">
        <f>+J563-K563-L563-M563-N563</f>
        <v>90727.197736000002</v>
      </c>
      <c r="P563" s="64">
        <v>76</v>
      </c>
    </row>
    <row r="564" spans="1:16" ht="15.75" customHeight="1" x14ac:dyDescent="0.25">
      <c r="A564" s="58">
        <v>556</v>
      </c>
      <c r="B564" s="59" t="s">
        <v>255</v>
      </c>
      <c r="C564" s="59" t="s">
        <v>1063</v>
      </c>
      <c r="D564" s="58" t="s">
        <v>26</v>
      </c>
      <c r="E564" s="60" t="s">
        <v>1064</v>
      </c>
      <c r="F564" s="61" t="s">
        <v>1515</v>
      </c>
      <c r="G564" s="62" t="s">
        <v>30</v>
      </c>
      <c r="H564" s="63">
        <v>43525</v>
      </c>
      <c r="I564" s="63">
        <v>45352</v>
      </c>
      <c r="J564" s="44">
        <v>20000</v>
      </c>
      <c r="K564" s="52">
        <f>+J564*2.87%</f>
        <v>574</v>
      </c>
      <c r="L564" s="52">
        <v>0</v>
      </c>
      <c r="M564" s="53">
        <f>+J564*3.04%</f>
        <v>608</v>
      </c>
      <c r="N564" s="52">
        <v>0</v>
      </c>
      <c r="O564" s="53">
        <f>+J564-K564-L564-M564-N564</f>
        <v>18818</v>
      </c>
      <c r="P564" s="64">
        <v>148</v>
      </c>
    </row>
    <row r="565" spans="1:16" ht="15.75" customHeight="1" x14ac:dyDescent="0.25">
      <c r="A565" s="58">
        <v>557</v>
      </c>
      <c r="B565" s="59" t="s">
        <v>1065</v>
      </c>
      <c r="C565" s="59" t="s">
        <v>1066</v>
      </c>
      <c r="D565" s="58" t="s">
        <v>29</v>
      </c>
      <c r="E565" s="60" t="s">
        <v>1067</v>
      </c>
      <c r="F565" s="61" t="s">
        <v>1515</v>
      </c>
      <c r="G565" s="62" t="s">
        <v>30</v>
      </c>
      <c r="H565" s="63">
        <v>43525</v>
      </c>
      <c r="I565" s="63">
        <v>44986</v>
      </c>
      <c r="J565" s="44">
        <v>20000</v>
      </c>
      <c r="K565" s="52">
        <f>+J565*2.87%</f>
        <v>574</v>
      </c>
      <c r="L565" s="52">
        <v>0</v>
      </c>
      <c r="M565" s="53">
        <f>+J565*3.04%</f>
        <v>608</v>
      </c>
      <c r="N565" s="52">
        <v>1919.78</v>
      </c>
      <c r="O565" s="53">
        <f>+J565-K565-L565-M565-N565</f>
        <v>16898.22</v>
      </c>
      <c r="P565" s="64">
        <v>149</v>
      </c>
    </row>
    <row r="566" spans="1:16" ht="15.75" customHeight="1" x14ac:dyDescent="0.25">
      <c r="A566" s="58">
        <v>558</v>
      </c>
      <c r="B566" s="59" t="s">
        <v>1068</v>
      </c>
      <c r="C566" s="59" t="s">
        <v>1069</v>
      </c>
      <c r="D566" s="58" t="s">
        <v>26</v>
      </c>
      <c r="E566" s="60" t="s">
        <v>1070</v>
      </c>
      <c r="F566" s="61" t="s">
        <v>1515</v>
      </c>
      <c r="G566" s="62" t="s">
        <v>30</v>
      </c>
      <c r="H566" s="63">
        <v>40001</v>
      </c>
      <c r="I566" s="63">
        <v>45114</v>
      </c>
      <c r="J566" s="44">
        <v>103604.28</v>
      </c>
      <c r="K566" s="52">
        <f>+J566*2.87%</f>
        <v>2973.4428360000002</v>
      </c>
      <c r="L566" s="57">
        <v>12953.26</v>
      </c>
      <c r="M566" s="53">
        <f>+J566*3.04%</f>
        <v>3149.5701119999999</v>
      </c>
      <c r="N566" s="52">
        <v>28051.32</v>
      </c>
      <c r="O566" s="53">
        <f>+J566-K566-L566-M566-N566</f>
        <v>56476.687052000001</v>
      </c>
      <c r="P566" s="64">
        <v>90</v>
      </c>
    </row>
    <row r="567" spans="1:16" ht="15.75" customHeight="1" x14ac:dyDescent="0.25">
      <c r="A567" s="58">
        <v>559</v>
      </c>
      <c r="B567" s="59" t="s">
        <v>1071</v>
      </c>
      <c r="C567" s="59" t="s">
        <v>1072</v>
      </c>
      <c r="D567" s="58" t="s">
        <v>26</v>
      </c>
      <c r="E567" s="60" t="s">
        <v>1073</v>
      </c>
      <c r="F567" s="61" t="s">
        <v>1515</v>
      </c>
      <c r="G567" s="62" t="s">
        <v>30</v>
      </c>
      <c r="H567" s="63">
        <v>40695</v>
      </c>
      <c r="I567" s="63">
        <v>45078</v>
      </c>
      <c r="J567" s="44">
        <v>84292.35</v>
      </c>
      <c r="K567" s="52">
        <f>+J567*2.87%</f>
        <v>2419.1904450000002</v>
      </c>
      <c r="L567" s="57">
        <v>8410.61</v>
      </c>
      <c r="M567" s="53">
        <f>+J567*3.04%</f>
        <v>2562.4874400000003</v>
      </c>
      <c r="N567" s="52">
        <v>0</v>
      </c>
      <c r="O567" s="53">
        <f>+J567-K567-L567-M567-N567</f>
        <v>70900.062115000008</v>
      </c>
      <c r="P567" s="64">
        <v>56</v>
      </c>
    </row>
    <row r="568" spans="1:16" ht="15.75" customHeight="1" x14ac:dyDescent="0.25">
      <c r="A568" s="58">
        <v>560</v>
      </c>
      <c r="B568" s="59" t="s">
        <v>1074</v>
      </c>
      <c r="C568" s="59" t="s">
        <v>1075</v>
      </c>
      <c r="D568" s="58" t="s">
        <v>26</v>
      </c>
      <c r="E568" s="60" t="s">
        <v>1516</v>
      </c>
      <c r="F568" s="61" t="s">
        <v>1515</v>
      </c>
      <c r="G568" s="62" t="s">
        <v>30</v>
      </c>
      <c r="H568" s="63">
        <v>44409</v>
      </c>
      <c r="I568" s="63">
        <v>45139</v>
      </c>
      <c r="J568" s="44">
        <v>84291.78</v>
      </c>
      <c r="K568" s="52">
        <f>+J568*2.87%</f>
        <v>2419.174086</v>
      </c>
      <c r="L568" s="57">
        <v>8410.4699999999993</v>
      </c>
      <c r="M568" s="53">
        <f>+J568*3.04%</f>
        <v>2562.470112</v>
      </c>
      <c r="N568" s="52">
        <v>0</v>
      </c>
      <c r="O568" s="53">
        <f>+J568-K568-L568-M568-N568</f>
        <v>70899.665802000003</v>
      </c>
      <c r="P568" s="64">
        <v>15</v>
      </c>
    </row>
    <row r="569" spans="1:16" ht="15.75" customHeight="1" x14ac:dyDescent="0.25">
      <c r="A569" s="58">
        <v>561</v>
      </c>
      <c r="B569" s="59" t="s">
        <v>1076</v>
      </c>
      <c r="C569" s="59" t="s">
        <v>1077</v>
      </c>
      <c r="D569" s="58" t="s">
        <v>26</v>
      </c>
      <c r="E569" s="60" t="s">
        <v>1078</v>
      </c>
      <c r="F569" s="61" t="s">
        <v>1515</v>
      </c>
      <c r="G569" s="58" t="s">
        <v>27</v>
      </c>
      <c r="H569" s="63">
        <v>40299</v>
      </c>
      <c r="I569" s="58" t="s">
        <v>28</v>
      </c>
      <c r="J569" s="44">
        <v>103604.18</v>
      </c>
      <c r="K569" s="52">
        <f>+J569*2.87%</f>
        <v>2973.4399659999999</v>
      </c>
      <c r="L569" s="57">
        <v>12953.23</v>
      </c>
      <c r="M569" s="52">
        <f>+J569*3.04%</f>
        <v>3149.5670719999998</v>
      </c>
      <c r="N569" s="52">
        <v>0</v>
      </c>
      <c r="O569" s="52">
        <f>+J569-K569-L569-M569-N569</f>
        <v>84527.942961999986</v>
      </c>
      <c r="P569" s="64">
        <v>435</v>
      </c>
    </row>
    <row r="570" spans="1:16" ht="15.75" customHeight="1" x14ac:dyDescent="0.25">
      <c r="A570" s="58">
        <v>562</v>
      </c>
      <c r="B570" s="59" t="s">
        <v>1079</v>
      </c>
      <c r="C570" s="59" t="s">
        <v>1080</v>
      </c>
      <c r="D570" s="58" t="s">
        <v>29</v>
      </c>
      <c r="E570" s="60" t="s">
        <v>1603</v>
      </c>
      <c r="F570" s="61" t="s">
        <v>1515</v>
      </c>
      <c r="G570" s="58" t="s">
        <v>27</v>
      </c>
      <c r="H570" s="63">
        <v>45047</v>
      </c>
      <c r="I570" s="58" t="s">
        <v>28</v>
      </c>
      <c r="J570" s="44">
        <v>84292.35</v>
      </c>
      <c r="K570" s="52">
        <f>+J570*2.87%</f>
        <v>2419.1904450000002</v>
      </c>
      <c r="L570" s="57">
        <v>8410.61</v>
      </c>
      <c r="M570" s="52">
        <f>'Nomina personal Fijo y Temporal'!M556</f>
        <v>1992.078256</v>
      </c>
      <c r="N570" s="52">
        <v>146.25</v>
      </c>
      <c r="O570" s="52">
        <f>+J570-K570-L570-M570-N570</f>
        <v>71324.221299000012</v>
      </c>
      <c r="P570" s="64">
        <v>280</v>
      </c>
    </row>
    <row r="571" spans="1:16" ht="15.75" customHeight="1" x14ac:dyDescent="0.25">
      <c r="A571" s="58">
        <v>563</v>
      </c>
      <c r="B571" s="59" t="s">
        <v>1081</v>
      </c>
      <c r="C571" s="59" t="s">
        <v>1082</v>
      </c>
      <c r="D571" s="58" t="s">
        <v>26</v>
      </c>
      <c r="E571" s="60" t="s">
        <v>1083</v>
      </c>
      <c r="F571" s="61" t="s">
        <v>1515</v>
      </c>
      <c r="G571" s="58" t="s">
        <v>27</v>
      </c>
      <c r="H571" s="63">
        <v>39878</v>
      </c>
      <c r="I571" s="58" t="s">
        <v>28</v>
      </c>
      <c r="J571" s="44">
        <v>103604.28</v>
      </c>
      <c r="K571" s="52">
        <f>+J571*2.87%</f>
        <v>2973.4428360000002</v>
      </c>
      <c r="L571" s="57">
        <v>12953.26</v>
      </c>
      <c r="M571" s="52">
        <f>+J571*3.04%</f>
        <v>3149.5701119999999</v>
      </c>
      <c r="N571" s="52">
        <v>146.25</v>
      </c>
      <c r="O571" s="52">
        <f>+J571-K571-L571-M571-N571</f>
        <v>84381.757052000001</v>
      </c>
      <c r="P571" s="64">
        <v>436</v>
      </c>
    </row>
    <row r="572" spans="1:16" ht="15.75" customHeight="1" x14ac:dyDescent="0.25">
      <c r="A572" s="58">
        <v>564</v>
      </c>
      <c r="B572" s="59" t="s">
        <v>1086</v>
      </c>
      <c r="C572" s="59" t="s">
        <v>1087</v>
      </c>
      <c r="D572" s="58" t="s">
        <v>26</v>
      </c>
      <c r="E572" s="60" t="s">
        <v>1083</v>
      </c>
      <c r="F572" s="61" t="s">
        <v>1515</v>
      </c>
      <c r="G572" s="58" t="s">
        <v>27</v>
      </c>
      <c r="H572" s="63">
        <v>39878</v>
      </c>
      <c r="I572" s="58" t="s">
        <v>28</v>
      </c>
      <c r="J572" s="44">
        <v>103604.28</v>
      </c>
      <c r="K572" s="52">
        <f>+J572*2.87%</f>
        <v>2973.4428360000002</v>
      </c>
      <c r="L572" s="57">
        <v>12953.26</v>
      </c>
      <c r="M572" s="52">
        <f>+J572*3.04%</f>
        <v>3149.5701119999999</v>
      </c>
      <c r="N572" s="52">
        <v>146.25</v>
      </c>
      <c r="O572" s="52">
        <f>+J572-K572-L572-M572-N572</f>
        <v>84381.757052000001</v>
      </c>
      <c r="P572" s="64">
        <v>437</v>
      </c>
    </row>
    <row r="573" spans="1:16" ht="15.75" customHeight="1" x14ac:dyDescent="0.25">
      <c r="A573" s="58">
        <v>565</v>
      </c>
      <c r="B573" s="59" t="s">
        <v>1088</v>
      </c>
      <c r="C573" s="59" t="s">
        <v>1089</v>
      </c>
      <c r="D573" s="58" t="s">
        <v>29</v>
      </c>
      <c r="E573" s="60" t="s">
        <v>1090</v>
      </c>
      <c r="F573" s="61" t="s">
        <v>1515</v>
      </c>
      <c r="G573" s="58" t="s">
        <v>27</v>
      </c>
      <c r="H573" s="63">
        <v>39878</v>
      </c>
      <c r="I573" s="58" t="s">
        <v>28</v>
      </c>
      <c r="J573" s="44">
        <v>103604.28</v>
      </c>
      <c r="K573" s="52">
        <f>+J573*2.87%</f>
        <v>2973.4428360000002</v>
      </c>
      <c r="L573" s="57">
        <v>12095.53</v>
      </c>
      <c r="M573" s="52">
        <f>+J573*3.04%</f>
        <v>3149.5701119999999</v>
      </c>
      <c r="N573" s="52">
        <v>3577.17</v>
      </c>
      <c r="O573" s="52">
        <f>+J573-K573-L573-M573-N573</f>
        <v>81808.567051999999</v>
      </c>
      <c r="P573" s="64">
        <v>438</v>
      </c>
    </row>
    <row r="574" spans="1:16" ht="15.75" customHeight="1" x14ac:dyDescent="0.25">
      <c r="A574" s="58">
        <v>566</v>
      </c>
      <c r="B574" s="59" t="s">
        <v>1091</v>
      </c>
      <c r="C574" s="59" t="s">
        <v>1092</v>
      </c>
      <c r="D574" s="58" t="s">
        <v>26</v>
      </c>
      <c r="E574" s="60" t="s">
        <v>1093</v>
      </c>
      <c r="F574" s="61" t="s">
        <v>1515</v>
      </c>
      <c r="G574" s="58" t="s">
        <v>27</v>
      </c>
      <c r="H574" s="63">
        <v>40102</v>
      </c>
      <c r="I574" s="58" t="s">
        <v>28</v>
      </c>
      <c r="J574" s="44">
        <v>103604.28</v>
      </c>
      <c r="K574" s="52">
        <f>+J574*2.87%</f>
        <v>2973.4428360000002</v>
      </c>
      <c r="L574" s="57">
        <v>12095.53</v>
      </c>
      <c r="M574" s="52">
        <f>+J574*3.04%</f>
        <v>3149.5701119999999</v>
      </c>
      <c r="N574" s="52">
        <v>4308.8500000000004</v>
      </c>
      <c r="O574" s="52">
        <f>+J574-K574-L574-M574-N574</f>
        <v>81076.887051999991</v>
      </c>
      <c r="P574" s="64">
        <v>439</v>
      </c>
    </row>
    <row r="575" spans="1:16" ht="15.75" customHeight="1" x14ac:dyDescent="0.25">
      <c r="A575" s="58">
        <v>567</v>
      </c>
      <c r="B575" s="59" t="s">
        <v>1094</v>
      </c>
      <c r="C575" s="59" t="s">
        <v>1095</v>
      </c>
      <c r="D575" s="58" t="s">
        <v>26</v>
      </c>
      <c r="E575" s="60" t="s">
        <v>1067</v>
      </c>
      <c r="F575" s="61" t="s">
        <v>1515</v>
      </c>
      <c r="G575" s="58" t="s">
        <v>27</v>
      </c>
      <c r="H575" s="63">
        <v>39722</v>
      </c>
      <c r="I575" s="58" t="s">
        <v>28</v>
      </c>
      <c r="J575" s="44">
        <v>101150.82</v>
      </c>
      <c r="K575" s="52">
        <f>+J575*2.87%</f>
        <v>2903.028534</v>
      </c>
      <c r="L575" s="57">
        <v>12376.14</v>
      </c>
      <c r="M575" s="52">
        <f>+J575*3.04%</f>
        <v>3074.9849280000003</v>
      </c>
      <c r="N575" s="52">
        <v>146.25</v>
      </c>
      <c r="O575" s="52">
        <f>+J575-K575-L575-M575-N575</f>
        <v>82650.416538000005</v>
      </c>
      <c r="P575" s="64">
        <v>441</v>
      </c>
    </row>
    <row r="576" spans="1:16" ht="15.75" customHeight="1" x14ac:dyDescent="0.25">
      <c r="A576" s="58">
        <v>568</v>
      </c>
      <c r="B576" s="59" t="s">
        <v>67</v>
      </c>
      <c r="C576" s="59" t="s">
        <v>1096</v>
      </c>
      <c r="D576" s="58" t="s">
        <v>26</v>
      </c>
      <c r="E576" s="60" t="s">
        <v>1097</v>
      </c>
      <c r="F576" s="61" t="s">
        <v>1515</v>
      </c>
      <c r="G576" s="58" t="s">
        <v>27</v>
      </c>
      <c r="H576" s="63">
        <v>40269</v>
      </c>
      <c r="I576" s="58" t="s">
        <v>28</v>
      </c>
      <c r="J576" s="44">
        <v>103604.28</v>
      </c>
      <c r="K576" s="52">
        <f>+J576*2.87%</f>
        <v>2973.4428360000002</v>
      </c>
      <c r="L576" s="57">
        <v>12953.26</v>
      </c>
      <c r="M576" s="52">
        <f>+J576*3.04%</f>
        <v>3149.5701119999999</v>
      </c>
      <c r="N576" s="52">
        <v>146.25</v>
      </c>
      <c r="O576" s="52">
        <f>+J576-K576-L576-M576-N576</f>
        <v>84381.757052000001</v>
      </c>
      <c r="P576" s="64">
        <v>442</v>
      </c>
    </row>
    <row r="577" spans="1:16" ht="15.75" customHeight="1" x14ac:dyDescent="0.25">
      <c r="A577" s="58">
        <v>569</v>
      </c>
      <c r="B577" s="59" t="s">
        <v>1098</v>
      </c>
      <c r="C577" s="59" t="s">
        <v>1099</v>
      </c>
      <c r="D577" s="58" t="s">
        <v>26</v>
      </c>
      <c r="E577" s="60" t="s">
        <v>1100</v>
      </c>
      <c r="F577" s="61" t="s">
        <v>1515</v>
      </c>
      <c r="G577" s="58" t="s">
        <v>27</v>
      </c>
      <c r="H577" s="63">
        <v>40179</v>
      </c>
      <c r="I577" s="58" t="s">
        <v>28</v>
      </c>
      <c r="J577" s="44">
        <v>103604.28</v>
      </c>
      <c r="K577" s="52">
        <f>+J577*2.87%</f>
        <v>2973.4428360000002</v>
      </c>
      <c r="L577" s="57">
        <v>12953.26</v>
      </c>
      <c r="M577" s="52">
        <f>+J577*3.04%</f>
        <v>3149.5701119999999</v>
      </c>
      <c r="N577" s="52">
        <v>1638.14</v>
      </c>
      <c r="O577" s="52">
        <f>+J577-K577-L577-M577-N577</f>
        <v>82889.867052000001</v>
      </c>
      <c r="P577" s="64">
        <v>449</v>
      </c>
    </row>
    <row r="578" spans="1:16" ht="15.75" customHeight="1" x14ac:dyDescent="0.25">
      <c r="A578" s="58">
        <v>570</v>
      </c>
      <c r="B578" s="59" t="s">
        <v>1101</v>
      </c>
      <c r="C578" s="59" t="s">
        <v>1102</v>
      </c>
      <c r="D578" s="58" t="s">
        <v>29</v>
      </c>
      <c r="E578" s="60" t="s">
        <v>1103</v>
      </c>
      <c r="F578" s="61" t="s">
        <v>1515</v>
      </c>
      <c r="G578" s="58" t="s">
        <v>27</v>
      </c>
      <c r="H578" s="63">
        <v>40458</v>
      </c>
      <c r="I578" s="58" t="s">
        <v>28</v>
      </c>
      <c r="J578" s="44">
        <v>30000</v>
      </c>
      <c r="K578" s="52">
        <f>+J578*2.87%</f>
        <v>861</v>
      </c>
      <c r="L578" s="52">
        <v>0</v>
      </c>
      <c r="M578" s="52">
        <f>+J578*3.04%</f>
        <v>912</v>
      </c>
      <c r="N578" s="52">
        <v>0</v>
      </c>
      <c r="O578" s="52">
        <f>+J578-K578-L578-M578-N578</f>
        <v>28227</v>
      </c>
      <c r="P578" s="64">
        <v>476</v>
      </c>
    </row>
    <row r="579" spans="1:16" ht="15.75" customHeight="1" x14ac:dyDescent="0.25">
      <c r="A579" s="58">
        <v>571</v>
      </c>
      <c r="B579" s="59" t="s">
        <v>1104</v>
      </c>
      <c r="C579" s="59" t="s">
        <v>1105</v>
      </c>
      <c r="D579" s="58" t="s">
        <v>29</v>
      </c>
      <c r="E579" s="60" t="s">
        <v>1103</v>
      </c>
      <c r="F579" s="61" t="s">
        <v>1515</v>
      </c>
      <c r="G579" s="58" t="s">
        <v>27</v>
      </c>
      <c r="H579" s="63">
        <v>39543</v>
      </c>
      <c r="I579" s="58" t="s">
        <v>28</v>
      </c>
      <c r="J579" s="44">
        <v>38200</v>
      </c>
      <c r="K579" s="52">
        <f>+J579*2.87%</f>
        <v>1096.3399999999999</v>
      </c>
      <c r="L579" s="57">
        <v>188.61</v>
      </c>
      <c r="M579" s="52">
        <f>+J579*3.04%</f>
        <v>1161.28</v>
      </c>
      <c r="N579" s="52">
        <v>0</v>
      </c>
      <c r="O579" s="52">
        <f>+J579-K579-L579-M579-N579</f>
        <v>35753.770000000004</v>
      </c>
      <c r="P579" s="64">
        <v>477</v>
      </c>
    </row>
    <row r="580" spans="1:16" ht="15.75" customHeight="1" x14ac:dyDescent="0.25">
      <c r="A580" s="58">
        <v>572</v>
      </c>
      <c r="B580" s="59" t="s">
        <v>1106</v>
      </c>
      <c r="C580" s="59" t="s">
        <v>1107</v>
      </c>
      <c r="D580" s="58" t="s">
        <v>29</v>
      </c>
      <c r="E580" s="60" t="s">
        <v>914</v>
      </c>
      <c r="F580" s="61" t="s">
        <v>1515</v>
      </c>
      <c r="G580" s="58" t="s">
        <v>27</v>
      </c>
      <c r="H580" s="108">
        <v>42249</v>
      </c>
      <c r="I580" s="58" t="s">
        <v>28</v>
      </c>
      <c r="J580" s="44">
        <v>78672.3</v>
      </c>
      <c r="K580" s="52">
        <f>+J580*2.87%</f>
        <v>2257.8950100000002</v>
      </c>
      <c r="L580" s="57">
        <v>6659.76</v>
      </c>
      <c r="M580" s="52">
        <f>+J580*3.04%</f>
        <v>2391.6379200000001</v>
      </c>
      <c r="N580" s="52">
        <v>1919.53</v>
      </c>
      <c r="O580" s="52">
        <f>+J580-K580-L580-M580-N580</f>
        <v>65443.477070000023</v>
      </c>
      <c r="P580" s="64">
        <v>525</v>
      </c>
    </row>
    <row r="581" spans="1:16" ht="15.75" customHeight="1" x14ac:dyDescent="0.25">
      <c r="A581" s="58">
        <v>573</v>
      </c>
      <c r="B581" s="59" t="s">
        <v>1108</v>
      </c>
      <c r="C581" s="59" t="s">
        <v>1109</v>
      </c>
      <c r="D581" s="58" t="s">
        <v>26</v>
      </c>
      <c r="E581" s="60" t="s">
        <v>1067</v>
      </c>
      <c r="F581" s="61" t="s">
        <v>1515</v>
      </c>
      <c r="G581" s="58" t="s">
        <v>27</v>
      </c>
      <c r="H581" s="63">
        <v>43525</v>
      </c>
      <c r="I581" s="58" t="s">
        <v>28</v>
      </c>
      <c r="J581" s="44">
        <v>84291.78</v>
      </c>
      <c r="K581" s="52">
        <f>+J581*2.87%</f>
        <v>2419.174086</v>
      </c>
      <c r="L581" s="57">
        <v>8410.4699999999993</v>
      </c>
      <c r="M581" s="52">
        <f>+J581*3.04%</f>
        <v>2562.470112</v>
      </c>
      <c r="N581" s="52">
        <v>146.25</v>
      </c>
      <c r="O581" s="52">
        <f>+J581-K581-L581-M581-N581</f>
        <v>70753.415802000003</v>
      </c>
      <c r="P581" s="64">
        <v>589</v>
      </c>
    </row>
    <row r="582" spans="1:16" ht="15.75" customHeight="1" x14ac:dyDescent="0.25">
      <c r="A582" s="58">
        <v>574</v>
      </c>
      <c r="B582" s="59" t="s">
        <v>142</v>
      </c>
      <c r="C582" s="59" t="s">
        <v>1110</v>
      </c>
      <c r="D582" s="58" t="s">
        <v>29</v>
      </c>
      <c r="E582" s="60" t="s">
        <v>1111</v>
      </c>
      <c r="F582" s="61" t="s">
        <v>1515</v>
      </c>
      <c r="G582" s="58" t="s">
        <v>27</v>
      </c>
      <c r="H582" s="63">
        <v>43709</v>
      </c>
      <c r="I582" s="58" t="s">
        <v>28</v>
      </c>
      <c r="J582" s="44">
        <v>84291.78</v>
      </c>
      <c r="K582" s="52">
        <f>+J582*2.87%</f>
        <v>2419.174086</v>
      </c>
      <c r="L582" s="57">
        <v>8410.4699999999993</v>
      </c>
      <c r="M582" s="52">
        <f>+J582*3.04%</f>
        <v>2562.470112</v>
      </c>
      <c r="N582" s="52">
        <v>146.25</v>
      </c>
      <c r="O582" s="52">
        <f>+J582-K582-L582-M582-N582</f>
        <v>70753.415802000003</v>
      </c>
      <c r="P582" s="64">
        <v>600</v>
      </c>
    </row>
    <row r="583" spans="1:16" ht="15.75" customHeight="1" x14ac:dyDescent="0.25">
      <c r="A583" s="58">
        <v>575</v>
      </c>
      <c r="B583" s="59" t="s">
        <v>1112</v>
      </c>
      <c r="C583" s="59" t="s">
        <v>1113</v>
      </c>
      <c r="D583" s="58" t="s">
        <v>26</v>
      </c>
      <c r="E583" s="80" t="s">
        <v>1100</v>
      </c>
      <c r="F583" s="61" t="s">
        <v>1515</v>
      </c>
      <c r="G583" s="58" t="s">
        <v>27</v>
      </c>
      <c r="H583" s="63">
        <v>43525</v>
      </c>
      <c r="I583" s="58" t="s">
        <v>28</v>
      </c>
      <c r="J583" s="44">
        <v>84291.78</v>
      </c>
      <c r="K583" s="52">
        <f>+J583*2.87%</f>
        <v>2419.174086</v>
      </c>
      <c r="L583" s="57">
        <v>7981.61</v>
      </c>
      <c r="M583" s="52">
        <f>+J583*3.04%</f>
        <v>2562.470112</v>
      </c>
      <c r="N583" s="52">
        <v>2066.0300000000002</v>
      </c>
      <c r="O583" s="52">
        <f>+J583-K583-L583-M583-N583</f>
        <v>69262.495802000005</v>
      </c>
      <c r="P583" s="64">
        <v>603</v>
      </c>
    </row>
    <row r="584" spans="1:16" ht="15.75" customHeight="1" x14ac:dyDescent="0.25">
      <c r="A584" s="58">
        <v>576</v>
      </c>
      <c r="B584" s="59" t="s">
        <v>1114</v>
      </c>
      <c r="C584" s="59" t="s">
        <v>1115</v>
      </c>
      <c r="D584" s="58" t="s">
        <v>26</v>
      </c>
      <c r="E584" s="60" t="s">
        <v>1100</v>
      </c>
      <c r="F584" s="61" t="s">
        <v>1515</v>
      </c>
      <c r="G584" s="58" t="s">
        <v>27</v>
      </c>
      <c r="H584" s="63">
        <v>43525</v>
      </c>
      <c r="I584" s="58" t="s">
        <v>28</v>
      </c>
      <c r="J584" s="44">
        <v>84291.78</v>
      </c>
      <c r="K584" s="52">
        <f>+J584*2.87%</f>
        <v>2419.174086</v>
      </c>
      <c r="L584" s="57">
        <v>8410.4699999999993</v>
      </c>
      <c r="M584" s="52">
        <f>+J584*3.04%</f>
        <v>2562.470112</v>
      </c>
      <c r="N584" s="52">
        <v>146.25</v>
      </c>
      <c r="O584" s="52">
        <f>+J584-K584-L584-M584-N584</f>
        <v>70753.415802000003</v>
      </c>
      <c r="P584" s="64">
        <v>604</v>
      </c>
    </row>
    <row r="585" spans="1:16" ht="15.75" customHeight="1" x14ac:dyDescent="0.25">
      <c r="A585" s="58">
        <v>577</v>
      </c>
      <c r="B585" s="59" t="s">
        <v>1116</v>
      </c>
      <c r="C585" s="59" t="s">
        <v>1117</v>
      </c>
      <c r="D585" s="58" t="s">
        <v>26</v>
      </c>
      <c r="E585" s="60" t="s">
        <v>1067</v>
      </c>
      <c r="F585" s="61" t="s">
        <v>1515</v>
      </c>
      <c r="G585" s="58" t="s">
        <v>27</v>
      </c>
      <c r="H585" s="63">
        <v>43525</v>
      </c>
      <c r="I585" s="58" t="s">
        <v>28</v>
      </c>
      <c r="J585" s="44">
        <v>84291.78</v>
      </c>
      <c r="K585" s="52">
        <f>+J585*2.87%</f>
        <v>2419.174086</v>
      </c>
      <c r="L585" s="57">
        <v>8410.4699999999993</v>
      </c>
      <c r="M585" s="52">
        <f>+J585*3.04%</f>
        <v>2562.470112</v>
      </c>
      <c r="N585" s="52">
        <v>7497</v>
      </c>
      <c r="O585" s="52">
        <f>+J585-K585-L585-M585-N585</f>
        <v>63402.665802000003</v>
      </c>
      <c r="P585" s="64">
        <v>607</v>
      </c>
    </row>
    <row r="586" spans="1:16" ht="15.75" customHeight="1" x14ac:dyDescent="0.25">
      <c r="A586" s="58">
        <v>578</v>
      </c>
      <c r="B586" s="59" t="s">
        <v>1118</v>
      </c>
      <c r="C586" s="59" t="s">
        <v>1119</v>
      </c>
      <c r="D586" s="58" t="s">
        <v>26</v>
      </c>
      <c r="E586" s="60" t="s">
        <v>1064</v>
      </c>
      <c r="F586" s="61" t="s">
        <v>1515</v>
      </c>
      <c r="G586" s="58" t="s">
        <v>27</v>
      </c>
      <c r="H586" s="63">
        <v>43525</v>
      </c>
      <c r="I586" s="58" t="s">
        <v>28</v>
      </c>
      <c r="J586" s="44">
        <v>84291.78</v>
      </c>
      <c r="K586" s="52">
        <f>+J586*2.87%</f>
        <v>2419.174086</v>
      </c>
      <c r="L586" s="57">
        <v>8410.4699999999993</v>
      </c>
      <c r="M586" s="52">
        <f>+J586*3.04%</f>
        <v>2562.470112</v>
      </c>
      <c r="N586" s="52">
        <v>3658.4</v>
      </c>
      <c r="O586" s="52">
        <f>+J586-K586-L586-M586-N586</f>
        <v>67241.265802000009</v>
      </c>
      <c r="P586" s="64">
        <v>610</v>
      </c>
    </row>
    <row r="587" spans="1:16" ht="15.75" customHeight="1" x14ac:dyDescent="0.25">
      <c r="A587" s="58">
        <v>579</v>
      </c>
      <c r="B587" s="59" t="s">
        <v>1120</v>
      </c>
      <c r="C587" s="59" t="s">
        <v>1121</v>
      </c>
      <c r="D587" s="58" t="s">
        <v>26</v>
      </c>
      <c r="E587" s="60" t="s">
        <v>1122</v>
      </c>
      <c r="F587" s="61" t="s">
        <v>1515</v>
      </c>
      <c r="G587" s="58" t="s">
        <v>27</v>
      </c>
      <c r="H587" s="63">
        <v>43891</v>
      </c>
      <c r="I587" s="58" t="s">
        <v>28</v>
      </c>
      <c r="J587" s="44">
        <v>84292.35</v>
      </c>
      <c r="K587" s="52">
        <f>+J587*2.87%</f>
        <v>2419.1904450000002</v>
      </c>
      <c r="L587" s="57">
        <v>8410.61</v>
      </c>
      <c r="M587" s="52">
        <f>+J587*3.04%</f>
        <v>2562.4874400000003</v>
      </c>
      <c r="N587" s="52">
        <v>146.25</v>
      </c>
      <c r="O587" s="52">
        <f>+J587-K587-L587-M587-N587</f>
        <v>70753.812115000008</v>
      </c>
      <c r="P587" s="64">
        <v>620</v>
      </c>
    </row>
    <row r="588" spans="1:16" ht="15.75" customHeight="1" x14ac:dyDescent="0.25">
      <c r="A588" s="58">
        <v>580</v>
      </c>
      <c r="B588" s="59" t="s">
        <v>1123</v>
      </c>
      <c r="C588" s="59" t="s">
        <v>1124</v>
      </c>
      <c r="D588" s="58" t="s">
        <v>29</v>
      </c>
      <c r="E588" s="60" t="s">
        <v>914</v>
      </c>
      <c r="F588" s="61" t="s">
        <v>1515</v>
      </c>
      <c r="G588" s="58" t="s">
        <v>27</v>
      </c>
      <c r="H588" s="63">
        <v>44075</v>
      </c>
      <c r="I588" s="58" t="s">
        <v>28</v>
      </c>
      <c r="J588" s="44">
        <v>78672.3</v>
      </c>
      <c r="K588" s="52">
        <f>+J588*2.87%</f>
        <v>2257.8950100000002</v>
      </c>
      <c r="L588" s="57">
        <v>7088.63</v>
      </c>
      <c r="M588" s="52">
        <f>+J588*3.04%</f>
        <v>2391.6379200000001</v>
      </c>
      <c r="N588" s="52">
        <v>0</v>
      </c>
      <c r="O588" s="52">
        <f>+J588-K588-L588-M588-N588</f>
        <v>66934.137070000012</v>
      </c>
      <c r="P588" s="64">
        <v>637</v>
      </c>
    </row>
    <row r="589" spans="1:16" ht="15.75" customHeight="1" x14ac:dyDescent="0.25">
      <c r="A589" s="58">
        <v>581</v>
      </c>
      <c r="B589" s="59" t="s">
        <v>1125</v>
      </c>
      <c r="C589" s="59" t="s">
        <v>1126</v>
      </c>
      <c r="D589" s="58" t="s">
        <v>29</v>
      </c>
      <c r="E589" s="60" t="s">
        <v>1602</v>
      </c>
      <c r="F589" s="61" t="s">
        <v>1515</v>
      </c>
      <c r="G589" s="58" t="s">
        <v>27</v>
      </c>
      <c r="H589" s="63">
        <v>45047</v>
      </c>
      <c r="I589" s="58" t="s">
        <v>28</v>
      </c>
      <c r="J589" s="44">
        <v>78672.3</v>
      </c>
      <c r="K589" s="52">
        <f>+J589*2.87%</f>
        <v>2257.8950100000002</v>
      </c>
      <c r="L589" s="57">
        <v>7088.63</v>
      </c>
      <c r="M589" s="52">
        <f>+J589*3.04%</f>
        <v>2391.6379200000001</v>
      </c>
      <c r="N589" s="52">
        <v>0</v>
      </c>
      <c r="O589" s="52">
        <f>+J589-K589-L589-M589-N589</f>
        <v>66934.137070000012</v>
      </c>
      <c r="P589" s="64">
        <v>279</v>
      </c>
    </row>
    <row r="590" spans="1:16" ht="15.75" customHeight="1" x14ac:dyDescent="0.25">
      <c r="A590" s="58">
        <v>582</v>
      </c>
      <c r="B590" s="92" t="s">
        <v>1623</v>
      </c>
      <c r="C590" s="72" t="s">
        <v>1624</v>
      </c>
      <c r="D590" s="58" t="s">
        <v>29</v>
      </c>
      <c r="E590" s="60" t="s">
        <v>1625</v>
      </c>
      <c r="F590" s="65" t="s">
        <v>1515</v>
      </c>
      <c r="G590" s="58" t="s">
        <v>27</v>
      </c>
      <c r="H590" s="63">
        <v>45505</v>
      </c>
      <c r="I590" s="58" t="s">
        <v>28</v>
      </c>
      <c r="J590" s="44">
        <v>84292.35</v>
      </c>
      <c r="K590" s="52">
        <f>+J590*2.87%</f>
        <v>2419.1904450000002</v>
      </c>
      <c r="L590" s="57">
        <v>8410.61</v>
      </c>
      <c r="M590" s="52">
        <f>+J590*3.04%</f>
        <v>2562.4874400000003</v>
      </c>
      <c r="N590" s="52">
        <v>146.25</v>
      </c>
      <c r="O590" s="52">
        <f>+J590-K590-L590-M590-N590</f>
        <v>70753.812115000008</v>
      </c>
      <c r="P590" s="64">
        <v>208</v>
      </c>
    </row>
    <row r="591" spans="1:16" ht="15.75" customHeight="1" x14ac:dyDescent="0.25">
      <c r="A591" s="58">
        <v>583</v>
      </c>
      <c r="B591" s="98" t="s">
        <v>1737</v>
      </c>
      <c r="C591" s="97" t="s">
        <v>1738</v>
      </c>
      <c r="D591" s="103" t="s">
        <v>29</v>
      </c>
      <c r="E591" s="97" t="s">
        <v>1882</v>
      </c>
      <c r="F591" s="97" t="s">
        <v>1739</v>
      </c>
      <c r="G591" s="104" t="s">
        <v>1736</v>
      </c>
      <c r="H591" s="105">
        <v>45748</v>
      </c>
      <c r="I591" s="104" t="s">
        <v>28</v>
      </c>
      <c r="J591" s="44">
        <v>30000</v>
      </c>
      <c r="K591" s="52">
        <f>+J591*2.87%</f>
        <v>861</v>
      </c>
      <c r="L591" s="56"/>
      <c r="M591" s="52">
        <f>+J591*3.04%</f>
        <v>912</v>
      </c>
      <c r="N591" s="56"/>
      <c r="O591" s="52">
        <f>+J591-K591-L591-M591-N591</f>
        <v>28227</v>
      </c>
      <c r="P591" s="64">
        <v>264</v>
      </c>
    </row>
    <row r="592" spans="1:16" ht="15.75" customHeight="1" x14ac:dyDescent="0.25">
      <c r="A592" s="58">
        <v>584</v>
      </c>
      <c r="B592" s="59" t="s">
        <v>1127</v>
      </c>
      <c r="C592" s="59" t="s">
        <v>1128</v>
      </c>
      <c r="D592" s="58" t="s">
        <v>26</v>
      </c>
      <c r="E592" s="60" t="s">
        <v>1556</v>
      </c>
      <c r="F592" s="61" t="s">
        <v>1513</v>
      </c>
      <c r="G592" s="62" t="s">
        <v>30</v>
      </c>
      <c r="H592" s="63">
        <v>39539</v>
      </c>
      <c r="I592" s="63">
        <v>45383</v>
      </c>
      <c r="J592" s="44">
        <v>112389.04</v>
      </c>
      <c r="K592" s="52">
        <f>+J592*2.87%</f>
        <v>3225.5654479999998</v>
      </c>
      <c r="L592" s="57">
        <v>15019.65</v>
      </c>
      <c r="M592" s="53">
        <f>+J592*3.04%</f>
        <v>3416.626816</v>
      </c>
      <c r="N592" s="52">
        <v>0</v>
      </c>
      <c r="O592" s="53">
        <f>+J592-K592-L592-M592-N592</f>
        <v>90727.197736000002</v>
      </c>
      <c r="P592" s="64">
        <v>72</v>
      </c>
    </row>
    <row r="593" spans="1:16" ht="15.75" customHeight="1" x14ac:dyDescent="0.25">
      <c r="A593" s="58">
        <v>585</v>
      </c>
      <c r="B593" s="59" t="s">
        <v>1129</v>
      </c>
      <c r="C593" s="59" t="s">
        <v>1130</v>
      </c>
      <c r="D593" s="58" t="s">
        <v>26</v>
      </c>
      <c r="E593" s="60" t="s">
        <v>1161</v>
      </c>
      <c r="F593" s="61" t="s">
        <v>1513</v>
      </c>
      <c r="G593" s="62" t="s">
        <v>30</v>
      </c>
      <c r="H593" s="63">
        <v>39569</v>
      </c>
      <c r="I593" s="63">
        <v>45047</v>
      </c>
      <c r="J593" s="44">
        <v>14879.07</v>
      </c>
      <c r="K593" s="52">
        <f>+J593*2.87%</f>
        <v>427.02930900000001</v>
      </c>
      <c r="L593" s="52">
        <v>0</v>
      </c>
      <c r="M593" s="53">
        <f>+J593*3.04%</f>
        <v>452.32372800000002</v>
      </c>
      <c r="N593" s="52">
        <v>0</v>
      </c>
      <c r="O593" s="53">
        <f>+J593-K593-L593-M593-N593</f>
        <v>13999.716963000001</v>
      </c>
      <c r="P593" s="64">
        <v>103</v>
      </c>
    </row>
    <row r="594" spans="1:16" ht="15.75" customHeight="1" x14ac:dyDescent="0.25">
      <c r="A594" s="58">
        <v>586</v>
      </c>
      <c r="B594" s="59" t="s">
        <v>1131</v>
      </c>
      <c r="C594" s="59" t="s">
        <v>1132</v>
      </c>
      <c r="D594" s="58" t="s">
        <v>29</v>
      </c>
      <c r="E594" s="60" t="s">
        <v>1533</v>
      </c>
      <c r="F594" s="61" t="s">
        <v>1513</v>
      </c>
      <c r="G594" s="62" t="s">
        <v>30</v>
      </c>
      <c r="H594" s="63">
        <v>39661</v>
      </c>
      <c r="I594" s="63">
        <v>45139</v>
      </c>
      <c r="J594" s="44">
        <v>7042.82</v>
      </c>
      <c r="K594" s="52">
        <f>+J594*2.87%</f>
        <v>202.12893399999999</v>
      </c>
      <c r="L594" s="52">
        <v>0</v>
      </c>
      <c r="M594" s="53">
        <f>+J594*3.04%</f>
        <v>214.10172799999998</v>
      </c>
      <c r="N594" s="52">
        <v>0</v>
      </c>
      <c r="O594" s="53">
        <f>+J594-K594-L594-M594-N594</f>
        <v>6626.5893379999998</v>
      </c>
      <c r="P594" s="64">
        <v>104</v>
      </c>
    </row>
    <row r="595" spans="1:16" ht="15.75" customHeight="1" x14ac:dyDescent="0.25">
      <c r="A595" s="58">
        <v>587</v>
      </c>
      <c r="B595" s="59" t="s">
        <v>1133</v>
      </c>
      <c r="C595" s="59" t="s">
        <v>1134</v>
      </c>
      <c r="D595" s="58" t="s">
        <v>29</v>
      </c>
      <c r="E595" s="60" t="s">
        <v>1135</v>
      </c>
      <c r="F595" s="61" t="s">
        <v>1513</v>
      </c>
      <c r="G595" s="62" t="s">
        <v>30</v>
      </c>
      <c r="H595" s="63">
        <v>41095</v>
      </c>
      <c r="I595" s="63">
        <v>45112</v>
      </c>
      <c r="J595" s="44">
        <v>6130.55</v>
      </c>
      <c r="K595" s="52">
        <f>+J595*2.87%</f>
        <v>175.94678500000001</v>
      </c>
      <c r="L595" s="52">
        <v>0</v>
      </c>
      <c r="M595" s="53">
        <f>+J595*3.04%</f>
        <v>186.36872</v>
      </c>
      <c r="N595" s="52">
        <v>0</v>
      </c>
      <c r="O595" s="53">
        <f>+J595-K595-L595-M595-N595</f>
        <v>5768.2344949999997</v>
      </c>
      <c r="P595" s="64">
        <v>114</v>
      </c>
    </row>
    <row r="596" spans="1:16" ht="15.75" customHeight="1" x14ac:dyDescent="0.25">
      <c r="A596" s="58">
        <v>588</v>
      </c>
      <c r="B596" s="59" t="s">
        <v>1136</v>
      </c>
      <c r="C596" s="59" t="s">
        <v>1137</v>
      </c>
      <c r="D596" s="58" t="s">
        <v>29</v>
      </c>
      <c r="E596" s="60" t="s">
        <v>1577</v>
      </c>
      <c r="F596" s="61" t="s">
        <v>1513</v>
      </c>
      <c r="G596" s="62" t="s">
        <v>30</v>
      </c>
      <c r="H596" s="63">
        <v>40056</v>
      </c>
      <c r="I596" s="63">
        <v>45169</v>
      </c>
      <c r="J596" s="44">
        <v>14879.09</v>
      </c>
      <c r="K596" s="52">
        <f>+J596*2.87%</f>
        <v>427.02988299999998</v>
      </c>
      <c r="L596" s="52">
        <v>0</v>
      </c>
      <c r="M596" s="53">
        <f>+J596*3.04%</f>
        <v>452.32433600000002</v>
      </c>
      <c r="N596" s="52">
        <v>0</v>
      </c>
      <c r="O596" s="53">
        <f>+J596-K596-L596-M596-N596</f>
        <v>13999.735781000001</v>
      </c>
      <c r="P596" s="64">
        <v>115</v>
      </c>
    </row>
    <row r="597" spans="1:16" ht="15.75" customHeight="1" x14ac:dyDescent="0.25">
      <c r="A597" s="58">
        <v>589</v>
      </c>
      <c r="B597" s="59" t="s">
        <v>1138</v>
      </c>
      <c r="C597" s="59" t="s">
        <v>1139</v>
      </c>
      <c r="D597" s="58" t="s">
        <v>29</v>
      </c>
      <c r="E597" s="60" t="s">
        <v>1140</v>
      </c>
      <c r="F597" s="61" t="s">
        <v>1513</v>
      </c>
      <c r="G597" s="62" t="s">
        <v>30</v>
      </c>
      <c r="H597" s="63">
        <v>44256</v>
      </c>
      <c r="I597" s="63">
        <v>45170</v>
      </c>
      <c r="J597" s="44">
        <v>84292.35</v>
      </c>
      <c r="K597" s="52">
        <f>+J597*2.87%</f>
        <v>2419.1904450000002</v>
      </c>
      <c r="L597" s="57">
        <v>7552.88</v>
      </c>
      <c r="M597" s="53">
        <f>+J597*3.04%</f>
        <v>2562.4874400000003</v>
      </c>
      <c r="N597" s="52">
        <v>3839.56</v>
      </c>
      <c r="O597" s="53">
        <f>+J597-K597-L597-M597-N597</f>
        <v>67918.232115000006</v>
      </c>
      <c r="P597" s="64">
        <v>13</v>
      </c>
    </row>
    <row r="598" spans="1:16" ht="15.75" customHeight="1" x14ac:dyDescent="0.25">
      <c r="A598" s="58">
        <v>590</v>
      </c>
      <c r="B598" s="82" t="s">
        <v>1141</v>
      </c>
      <c r="C598" s="59" t="s">
        <v>1142</v>
      </c>
      <c r="D598" s="58" t="s">
        <v>29</v>
      </c>
      <c r="E598" s="60" t="s">
        <v>1564</v>
      </c>
      <c r="F598" s="61" t="s">
        <v>1513</v>
      </c>
      <c r="G598" s="62" t="s">
        <v>30</v>
      </c>
      <c r="H598" s="63">
        <v>39615</v>
      </c>
      <c r="I598" s="63">
        <v>45093</v>
      </c>
      <c r="J598" s="44">
        <v>101150.13</v>
      </c>
      <c r="K598" s="52">
        <f>+J598*2.87%</f>
        <v>2903.0087309999999</v>
      </c>
      <c r="L598" s="57">
        <v>12375.98</v>
      </c>
      <c r="M598" s="53">
        <f>+J598*3.04%</f>
        <v>3074.9639520000001</v>
      </c>
      <c r="N598" s="52">
        <v>0</v>
      </c>
      <c r="O598" s="53">
        <f>+J598-K598-L598-M598-N598</f>
        <v>82796.177317000009</v>
      </c>
      <c r="P598" s="64">
        <v>88</v>
      </c>
    </row>
    <row r="599" spans="1:16" ht="15.75" customHeight="1" x14ac:dyDescent="0.25">
      <c r="A599" s="58">
        <v>591</v>
      </c>
      <c r="B599" s="59" t="s">
        <v>1143</v>
      </c>
      <c r="C599" s="59" t="s">
        <v>1144</v>
      </c>
      <c r="D599" s="58" t="s">
        <v>26</v>
      </c>
      <c r="E599" s="60" t="s">
        <v>1565</v>
      </c>
      <c r="F599" s="61" t="s">
        <v>1513</v>
      </c>
      <c r="G599" s="62" t="s">
        <v>30</v>
      </c>
      <c r="H599" s="63">
        <v>39615</v>
      </c>
      <c r="I599" s="63">
        <v>45093</v>
      </c>
      <c r="J599" s="44">
        <v>101150.13</v>
      </c>
      <c r="K599" s="52">
        <f>+J599*2.87%</f>
        <v>2903.0087309999999</v>
      </c>
      <c r="L599" s="57">
        <v>12375.98</v>
      </c>
      <c r="M599" s="53">
        <f>+J599*3.04%</f>
        <v>3074.9639520000001</v>
      </c>
      <c r="N599" s="52">
        <v>0</v>
      </c>
      <c r="O599" s="53">
        <f>+J599-K599-L599-M599-N599</f>
        <v>82796.177317000009</v>
      </c>
      <c r="P599" s="64">
        <v>89</v>
      </c>
    </row>
    <row r="600" spans="1:16" ht="15.75" customHeight="1" x14ac:dyDescent="0.25">
      <c r="A600" s="58">
        <v>592</v>
      </c>
      <c r="B600" s="59" t="s">
        <v>1145</v>
      </c>
      <c r="C600" s="59" t="s">
        <v>1146</v>
      </c>
      <c r="D600" s="58" t="s">
        <v>29</v>
      </c>
      <c r="E600" s="93" t="s">
        <v>1533</v>
      </c>
      <c r="F600" s="61" t="s">
        <v>1513</v>
      </c>
      <c r="G600" s="62" t="s">
        <v>30</v>
      </c>
      <c r="H600" s="63">
        <v>44927</v>
      </c>
      <c r="I600" s="63">
        <v>45108</v>
      </c>
      <c r="J600" s="44">
        <v>84292.35</v>
      </c>
      <c r="K600" s="52">
        <f>+J600*2.87%</f>
        <v>2419.1904450000002</v>
      </c>
      <c r="L600" s="57">
        <v>8410.61</v>
      </c>
      <c r="M600" s="53">
        <f>+J600*3.04%</f>
        <v>2562.4874400000003</v>
      </c>
      <c r="N600" s="52">
        <v>0</v>
      </c>
      <c r="O600" s="53">
        <f>+J600-K600-L600-M600-N600</f>
        <v>70900.062115000008</v>
      </c>
      <c r="P600" s="64">
        <v>45</v>
      </c>
    </row>
    <row r="601" spans="1:16" ht="15.75" customHeight="1" x14ac:dyDescent="0.25">
      <c r="A601" s="58">
        <v>593</v>
      </c>
      <c r="B601" s="59" t="s">
        <v>1147</v>
      </c>
      <c r="C601" s="59" t="s">
        <v>1148</v>
      </c>
      <c r="D601" s="58" t="s">
        <v>29</v>
      </c>
      <c r="E601" s="60" t="s">
        <v>1140</v>
      </c>
      <c r="F601" s="65" t="s">
        <v>1513</v>
      </c>
      <c r="G601" s="58" t="s">
        <v>27</v>
      </c>
      <c r="H601" s="63">
        <v>44593</v>
      </c>
      <c r="I601" s="58" t="s">
        <v>28</v>
      </c>
      <c r="J601" s="44">
        <v>78672.3</v>
      </c>
      <c r="K601" s="52">
        <f>+J601*2.87%</f>
        <v>2257.8950100000002</v>
      </c>
      <c r="L601" s="57">
        <v>6314.22</v>
      </c>
      <c r="M601" s="52">
        <f>+J601*3.04%</f>
        <v>2391.6379200000001</v>
      </c>
      <c r="N601" s="52">
        <v>3985.81</v>
      </c>
      <c r="O601" s="52">
        <f>+J601-K601-L601-M601-N601</f>
        <v>63722.737070000017</v>
      </c>
      <c r="P601" s="64">
        <v>363</v>
      </c>
    </row>
    <row r="602" spans="1:16" ht="15.75" customHeight="1" x14ac:dyDescent="0.25">
      <c r="A602" s="58">
        <v>594</v>
      </c>
      <c r="B602" s="59" t="s">
        <v>1149</v>
      </c>
      <c r="C602" s="59" t="s">
        <v>1150</v>
      </c>
      <c r="D602" s="58" t="s">
        <v>29</v>
      </c>
      <c r="E602" s="60" t="s">
        <v>1151</v>
      </c>
      <c r="F602" s="61" t="s">
        <v>1513</v>
      </c>
      <c r="G602" s="58" t="s">
        <v>27</v>
      </c>
      <c r="H602" s="63">
        <v>39703</v>
      </c>
      <c r="I602" s="58" t="s">
        <v>28</v>
      </c>
      <c r="J602" s="44">
        <v>101150.13</v>
      </c>
      <c r="K602" s="52">
        <f>+J602*2.87%</f>
        <v>2903.0087309999999</v>
      </c>
      <c r="L602" s="57">
        <v>11947.11</v>
      </c>
      <c r="M602" s="52">
        <f>+J602*3.04%</f>
        <v>3074.9639520000001</v>
      </c>
      <c r="N602" s="52">
        <v>2066.0300000000002</v>
      </c>
      <c r="O602" s="52">
        <f>+J602-K602-L602-M602-N602</f>
        <v>81159.017317000005</v>
      </c>
      <c r="P602" s="64">
        <v>443</v>
      </c>
    </row>
    <row r="603" spans="1:16" ht="15.75" customHeight="1" x14ac:dyDescent="0.25">
      <c r="A603" s="58">
        <v>595</v>
      </c>
      <c r="B603" s="59" t="s">
        <v>1152</v>
      </c>
      <c r="C603" s="59" t="s">
        <v>1153</v>
      </c>
      <c r="D603" s="58" t="s">
        <v>29</v>
      </c>
      <c r="E603" s="60" t="s">
        <v>1154</v>
      </c>
      <c r="F603" s="61" t="s">
        <v>1513</v>
      </c>
      <c r="G603" s="58" t="s">
        <v>27</v>
      </c>
      <c r="H603" s="63">
        <v>41365</v>
      </c>
      <c r="I603" s="58" t="s">
        <v>28</v>
      </c>
      <c r="J603" s="44">
        <v>12523.5</v>
      </c>
      <c r="K603" s="52">
        <f>+J603*2.87%</f>
        <v>359.42444999999998</v>
      </c>
      <c r="L603" s="52">
        <v>0</v>
      </c>
      <c r="M603" s="52">
        <f>+J603*3.04%</f>
        <v>380.71440000000001</v>
      </c>
      <c r="N603" s="52">
        <v>0</v>
      </c>
      <c r="O603" s="52">
        <f>+J603-K603-L603-M603-N603</f>
        <v>11783.361149999999</v>
      </c>
      <c r="P603" s="64">
        <v>444</v>
      </c>
    </row>
    <row r="604" spans="1:16" ht="15.75" customHeight="1" x14ac:dyDescent="0.25">
      <c r="A604" s="58">
        <v>596</v>
      </c>
      <c r="B604" s="59" t="s">
        <v>1155</v>
      </c>
      <c r="C604" s="59" t="s">
        <v>1156</v>
      </c>
      <c r="D604" s="58" t="s">
        <v>29</v>
      </c>
      <c r="E604" s="60" t="s">
        <v>1601</v>
      </c>
      <c r="F604" s="61" t="s">
        <v>1513</v>
      </c>
      <c r="G604" s="58" t="s">
        <v>27</v>
      </c>
      <c r="H604" s="63">
        <v>45047</v>
      </c>
      <c r="I604" s="58" t="s">
        <v>28</v>
      </c>
      <c r="J604" s="44">
        <v>84292.35</v>
      </c>
      <c r="K604" s="52">
        <f>+J604*2.87%</f>
        <v>2419.1904450000002</v>
      </c>
      <c r="L604" s="57">
        <v>7552.88</v>
      </c>
      <c r="M604" s="52">
        <f>+J604*3.04%</f>
        <v>2562.4874400000003</v>
      </c>
      <c r="N604" s="52">
        <v>3839.56</v>
      </c>
      <c r="O604" s="52">
        <f>+J604-K604-L604-M604-N604</f>
        <v>67918.232115000006</v>
      </c>
      <c r="P604" s="64">
        <v>277</v>
      </c>
    </row>
    <row r="605" spans="1:16" ht="15.75" customHeight="1" x14ac:dyDescent="0.25">
      <c r="A605" s="58">
        <v>597</v>
      </c>
      <c r="B605" s="59" t="s">
        <v>1157</v>
      </c>
      <c r="C605" s="59" t="s">
        <v>1158</v>
      </c>
      <c r="D605" s="58" t="s">
        <v>29</v>
      </c>
      <c r="E605" s="60" t="s">
        <v>1154</v>
      </c>
      <c r="F605" s="61" t="s">
        <v>1513</v>
      </c>
      <c r="G605" s="58" t="s">
        <v>27</v>
      </c>
      <c r="H605" s="107">
        <v>41000</v>
      </c>
      <c r="I605" s="58" t="s">
        <v>28</v>
      </c>
      <c r="J605" s="44">
        <v>84292.35</v>
      </c>
      <c r="K605" s="52">
        <f>+J605*2.87%</f>
        <v>2419.1904450000002</v>
      </c>
      <c r="L605" s="57">
        <v>8410.61</v>
      </c>
      <c r="M605" s="52">
        <f>+J605*3.04%</f>
        <v>2562.4874400000003</v>
      </c>
      <c r="N605" s="52">
        <v>2926.72</v>
      </c>
      <c r="O605" s="52">
        <f>+J605-K605-L605-M605-N605</f>
        <v>67973.342115000007</v>
      </c>
      <c r="P605" s="64">
        <v>445</v>
      </c>
    </row>
    <row r="606" spans="1:16" ht="15.75" customHeight="1" x14ac:dyDescent="0.25">
      <c r="A606" s="58">
        <v>598</v>
      </c>
      <c r="B606" s="59" t="s">
        <v>1159</v>
      </c>
      <c r="C606" s="59" t="s">
        <v>1160</v>
      </c>
      <c r="D606" s="58" t="s">
        <v>29</v>
      </c>
      <c r="E606" s="60" t="s">
        <v>1161</v>
      </c>
      <c r="F606" s="61" t="s">
        <v>1513</v>
      </c>
      <c r="G606" s="58" t="s">
        <v>27</v>
      </c>
      <c r="H606" s="63">
        <v>40299</v>
      </c>
      <c r="I606" s="58" t="s">
        <v>28</v>
      </c>
      <c r="J606" s="44">
        <v>101150.82</v>
      </c>
      <c r="K606" s="52">
        <f>+J606*2.87%</f>
        <v>2903.028534</v>
      </c>
      <c r="L606" s="57">
        <v>11947.28</v>
      </c>
      <c r="M606" s="52">
        <f>+J606*3.04%</f>
        <v>3074.9849280000003</v>
      </c>
      <c r="N606" s="52">
        <v>2066.0300000000002</v>
      </c>
      <c r="O606" s="52">
        <f>+J606-K606-L606-M606-N606</f>
        <v>81159.496538000007</v>
      </c>
      <c r="P606" s="64">
        <v>446</v>
      </c>
    </row>
    <row r="607" spans="1:16" ht="15.75" customHeight="1" x14ac:dyDescent="0.25">
      <c r="A607" s="58">
        <v>599</v>
      </c>
      <c r="B607" s="59" t="s">
        <v>1162</v>
      </c>
      <c r="C607" s="59" t="s">
        <v>1163</v>
      </c>
      <c r="D607" s="58" t="s">
        <v>26</v>
      </c>
      <c r="E607" s="60" t="s">
        <v>1161</v>
      </c>
      <c r="F607" s="61" t="s">
        <v>1513</v>
      </c>
      <c r="G607" s="58" t="s">
        <v>27</v>
      </c>
      <c r="H607" s="63">
        <v>40352</v>
      </c>
      <c r="I607" s="58" t="s">
        <v>28</v>
      </c>
      <c r="J607" s="44">
        <v>101150.82</v>
      </c>
      <c r="K607" s="52">
        <f>+J607*2.87%</f>
        <v>2903.028534</v>
      </c>
      <c r="L607" s="57">
        <v>11518.41</v>
      </c>
      <c r="M607" s="52">
        <f>+J607*3.04%</f>
        <v>3074.9849280000003</v>
      </c>
      <c r="N607" s="52">
        <v>3985.81</v>
      </c>
      <c r="O607" s="52">
        <f>+J607-K607-L607-M607-N607</f>
        <v>79668.586538000003</v>
      </c>
      <c r="P607" s="64">
        <v>447</v>
      </c>
    </row>
    <row r="608" spans="1:16" ht="15.75" customHeight="1" x14ac:dyDescent="0.25">
      <c r="A608" s="58">
        <v>600</v>
      </c>
      <c r="B608" s="59" t="s">
        <v>1164</v>
      </c>
      <c r="C608" s="59" t="s">
        <v>1165</v>
      </c>
      <c r="D608" s="58" t="s">
        <v>29</v>
      </c>
      <c r="E608" s="60" t="s">
        <v>1154</v>
      </c>
      <c r="F608" s="61" t="s">
        <v>1513</v>
      </c>
      <c r="G608" s="58" t="s">
        <v>27</v>
      </c>
      <c r="H608" s="63">
        <v>40918</v>
      </c>
      <c r="I608" s="58" t="s">
        <v>28</v>
      </c>
      <c r="J608" s="44">
        <v>84292.35</v>
      </c>
      <c r="K608" s="52">
        <f>+J608*2.87%</f>
        <v>2419.1904450000002</v>
      </c>
      <c r="L608" s="57">
        <v>7981.74</v>
      </c>
      <c r="M608" s="52">
        <f>+J608*3.04%</f>
        <v>2562.4874400000003</v>
      </c>
      <c r="N608" s="52">
        <v>146.05000000000001</v>
      </c>
      <c r="O608" s="52">
        <f>+J608-K608-L608-M608-N608</f>
        <v>71182.882115</v>
      </c>
      <c r="P608" s="64">
        <v>448</v>
      </c>
    </row>
    <row r="609" spans="1:16" ht="15.75" customHeight="1" x14ac:dyDescent="0.25">
      <c r="A609" s="58">
        <v>601</v>
      </c>
      <c r="B609" s="59" t="s">
        <v>1166</v>
      </c>
      <c r="C609" s="59" t="s">
        <v>1167</v>
      </c>
      <c r="D609" s="58" t="s">
        <v>29</v>
      </c>
      <c r="E609" s="60" t="s">
        <v>1168</v>
      </c>
      <c r="F609" s="61" t="s">
        <v>1513</v>
      </c>
      <c r="G609" s="58" t="s">
        <v>27</v>
      </c>
      <c r="H609" s="63">
        <v>40087</v>
      </c>
      <c r="I609" s="58" t="s">
        <v>28</v>
      </c>
      <c r="J609" s="44">
        <v>101150.82</v>
      </c>
      <c r="K609" s="52">
        <f>+J609*2.87%</f>
        <v>2903.028534</v>
      </c>
      <c r="L609" s="57">
        <v>11947.28</v>
      </c>
      <c r="M609" s="52">
        <f>+J609*3.04%</f>
        <v>3074.9849280000003</v>
      </c>
      <c r="N609" s="52">
        <v>1066.03</v>
      </c>
      <c r="O609" s="52">
        <f>+J609-K609-L609-M609-N609</f>
        <v>82159.496538000007</v>
      </c>
      <c r="P609" s="64">
        <v>470</v>
      </c>
    </row>
    <row r="610" spans="1:16" ht="15.75" customHeight="1" x14ac:dyDescent="0.25">
      <c r="A610" s="58">
        <v>602</v>
      </c>
      <c r="B610" s="59" t="s">
        <v>1169</v>
      </c>
      <c r="C610" s="59" t="s">
        <v>1170</v>
      </c>
      <c r="D610" s="58" t="s">
        <v>29</v>
      </c>
      <c r="E610" s="60" t="s">
        <v>1151</v>
      </c>
      <c r="F610" s="61" t="s">
        <v>1513</v>
      </c>
      <c r="G610" s="58" t="s">
        <v>27</v>
      </c>
      <c r="H610" s="63">
        <v>41351</v>
      </c>
      <c r="I610" s="58" t="s">
        <v>28</v>
      </c>
      <c r="J610" s="44">
        <v>84292.35</v>
      </c>
      <c r="K610" s="52">
        <f>+J610*2.87%</f>
        <v>2419.1904450000002</v>
      </c>
      <c r="L610" s="57">
        <v>8410.61</v>
      </c>
      <c r="M610" s="52">
        <f>+J610*3.04%</f>
        <v>2562.4874400000003</v>
      </c>
      <c r="N610" s="52">
        <v>146</v>
      </c>
      <c r="O610" s="52">
        <f>+J610-K610-L610-M610-N610</f>
        <v>70754.062115000008</v>
      </c>
      <c r="P610" s="64">
        <v>494</v>
      </c>
    </row>
    <row r="611" spans="1:16" ht="15.75" customHeight="1" x14ac:dyDescent="0.25">
      <c r="A611" s="58">
        <v>603</v>
      </c>
      <c r="B611" s="59" t="s">
        <v>1171</v>
      </c>
      <c r="C611" s="59" t="s">
        <v>1172</v>
      </c>
      <c r="D611" s="58" t="s">
        <v>29</v>
      </c>
      <c r="E611" s="60" t="s">
        <v>1173</v>
      </c>
      <c r="F611" s="61" t="s">
        <v>1513</v>
      </c>
      <c r="G611" s="58" t="s">
        <v>27</v>
      </c>
      <c r="H611" s="63">
        <v>41736</v>
      </c>
      <c r="I611" s="58" t="s">
        <v>28</v>
      </c>
      <c r="J611" s="44">
        <v>84292.35</v>
      </c>
      <c r="K611" s="52">
        <f>+J611*2.87%</f>
        <v>2419.1904450000002</v>
      </c>
      <c r="L611" s="57">
        <v>8410.61</v>
      </c>
      <c r="M611" s="52">
        <f>+J611*3.04%</f>
        <v>2562.4874400000003</v>
      </c>
      <c r="N611" s="52">
        <v>146.25</v>
      </c>
      <c r="O611" s="52">
        <f>+J611-K611-L611-M611-N611</f>
        <v>70753.812115000008</v>
      </c>
      <c r="P611" s="64">
        <v>512</v>
      </c>
    </row>
    <row r="612" spans="1:16" ht="15.75" customHeight="1" x14ac:dyDescent="0.25">
      <c r="A612" s="58">
        <v>604</v>
      </c>
      <c r="B612" s="59" t="s">
        <v>1174</v>
      </c>
      <c r="C612" s="59" t="s">
        <v>1175</v>
      </c>
      <c r="D612" s="58" t="s">
        <v>29</v>
      </c>
      <c r="E612" s="60" t="s">
        <v>1176</v>
      </c>
      <c r="F612" s="61" t="s">
        <v>1513</v>
      </c>
      <c r="G612" s="58" t="s">
        <v>27</v>
      </c>
      <c r="H612" s="63">
        <v>42439</v>
      </c>
      <c r="I612" s="58" t="s">
        <v>28</v>
      </c>
      <c r="J612" s="44">
        <v>84292.35</v>
      </c>
      <c r="K612" s="52">
        <f>+J612*2.87%</f>
        <v>2419.1904450000002</v>
      </c>
      <c r="L612" s="57">
        <v>8410.61</v>
      </c>
      <c r="M612" s="52">
        <f>+J612*3.04%</f>
        <v>2562.4874400000003</v>
      </c>
      <c r="N612" s="52">
        <v>6541.71</v>
      </c>
      <c r="O612" s="52">
        <f>+J612-K612-L612-M612-N612</f>
        <v>64358.352115000009</v>
      </c>
      <c r="P612" s="64">
        <v>546</v>
      </c>
    </row>
    <row r="613" spans="1:16" ht="15.75" customHeight="1" x14ac:dyDescent="0.25">
      <c r="A613" s="58">
        <v>605</v>
      </c>
      <c r="B613" s="59" t="s">
        <v>1177</v>
      </c>
      <c r="C613" s="59" t="s">
        <v>1178</v>
      </c>
      <c r="D613" s="58" t="s">
        <v>29</v>
      </c>
      <c r="E613" s="60" t="s">
        <v>1179</v>
      </c>
      <c r="F613" s="61" t="s">
        <v>1513</v>
      </c>
      <c r="G613" s="58" t="s">
        <v>27</v>
      </c>
      <c r="H613" s="63">
        <v>42439</v>
      </c>
      <c r="I613" s="58" t="s">
        <v>28</v>
      </c>
      <c r="J613" s="44">
        <v>84292.35</v>
      </c>
      <c r="K613" s="52">
        <f>+J613*2.87%</f>
        <v>2419.1904450000002</v>
      </c>
      <c r="L613" s="57">
        <v>8410.61</v>
      </c>
      <c r="M613" s="52">
        <f>+J613*3.04%</f>
        <v>2562.4874400000003</v>
      </c>
      <c r="N613" s="52">
        <v>1638.14</v>
      </c>
      <c r="O613" s="52">
        <f>+J613-K613-L613-M613-N613</f>
        <v>69261.922115000008</v>
      </c>
      <c r="P613" s="64">
        <v>560</v>
      </c>
    </row>
    <row r="614" spans="1:16" ht="15.75" customHeight="1" x14ac:dyDescent="0.25">
      <c r="A614" s="58">
        <v>606</v>
      </c>
      <c r="B614" s="59" t="s">
        <v>1180</v>
      </c>
      <c r="C614" s="59" t="s">
        <v>1181</v>
      </c>
      <c r="D614" s="58" t="s">
        <v>29</v>
      </c>
      <c r="E614" s="60" t="s">
        <v>1154</v>
      </c>
      <c r="F614" s="61" t="s">
        <v>1513</v>
      </c>
      <c r="G614" s="58" t="s">
        <v>27</v>
      </c>
      <c r="H614" s="63">
        <v>43525</v>
      </c>
      <c r="I614" s="58" t="s">
        <v>28</v>
      </c>
      <c r="J614" s="44">
        <v>84291.78</v>
      </c>
      <c r="K614" s="52">
        <f>+J614*2.87%</f>
        <v>2419.174086</v>
      </c>
      <c r="L614" s="57">
        <v>8410.4699999999993</v>
      </c>
      <c r="M614" s="52">
        <f>+J614*3.04%</f>
        <v>2562.470112</v>
      </c>
      <c r="N614" s="52">
        <v>22628.29</v>
      </c>
      <c r="O614" s="52">
        <f>+J614-K614-L614-M614-N614</f>
        <v>48271.375802000002</v>
      </c>
      <c r="P614" s="64">
        <v>587</v>
      </c>
    </row>
    <row r="615" spans="1:16" ht="15.75" customHeight="1" x14ac:dyDescent="0.25">
      <c r="A615" s="58">
        <v>607</v>
      </c>
      <c r="B615" s="59" t="s">
        <v>1182</v>
      </c>
      <c r="C615" s="59" t="s">
        <v>1183</v>
      </c>
      <c r="D615" s="58" t="s">
        <v>29</v>
      </c>
      <c r="E615" s="60" t="s">
        <v>1154</v>
      </c>
      <c r="F615" s="61" t="s">
        <v>1513</v>
      </c>
      <c r="G615" s="58" t="s">
        <v>27</v>
      </c>
      <c r="H615" s="63">
        <v>43525</v>
      </c>
      <c r="I615" s="58" t="s">
        <v>28</v>
      </c>
      <c r="J615" s="44">
        <v>84291.78</v>
      </c>
      <c r="K615" s="52">
        <f>+J615*2.87%</f>
        <v>2419.174086</v>
      </c>
      <c r="L615" s="57">
        <v>8410.4699999999993</v>
      </c>
      <c r="M615" s="52">
        <f>+J615*3.04%</f>
        <v>2562.470112</v>
      </c>
      <c r="N615" s="52">
        <v>146.25</v>
      </c>
      <c r="O615" s="52">
        <f>+J615-K615-L615-M615-N615</f>
        <v>70753.415802000003</v>
      </c>
      <c r="P615" s="64">
        <v>588</v>
      </c>
    </row>
    <row r="616" spans="1:16" ht="15.75" customHeight="1" x14ac:dyDescent="0.25">
      <c r="A616" s="58">
        <v>608</v>
      </c>
      <c r="B616" s="59" t="s">
        <v>1184</v>
      </c>
      <c r="C616" s="59" t="s">
        <v>1185</v>
      </c>
      <c r="D616" s="58" t="s">
        <v>29</v>
      </c>
      <c r="E616" s="60" t="s">
        <v>1154</v>
      </c>
      <c r="F616" s="61" t="s">
        <v>1513</v>
      </c>
      <c r="G616" s="58" t="s">
        <v>27</v>
      </c>
      <c r="H616" s="63">
        <v>43525</v>
      </c>
      <c r="I616" s="58" t="s">
        <v>28</v>
      </c>
      <c r="J616" s="44">
        <v>84291.78</v>
      </c>
      <c r="K616" s="52">
        <f>+J616*2.87%</f>
        <v>2419.174086</v>
      </c>
      <c r="L616" s="57">
        <v>8410.4699999999993</v>
      </c>
      <c r="M616" s="52">
        <f>+J616*3.04%</f>
        <v>2562.470112</v>
      </c>
      <c r="N616" s="52">
        <v>146.25</v>
      </c>
      <c r="O616" s="52">
        <f>+J616-K616-L616-M616-N616</f>
        <v>70753.415802000003</v>
      </c>
      <c r="P616" s="64">
        <v>590</v>
      </c>
    </row>
    <row r="617" spans="1:16" ht="15.75" customHeight="1" x14ac:dyDescent="0.25">
      <c r="A617" s="58">
        <v>609</v>
      </c>
      <c r="B617" s="59" t="s">
        <v>1186</v>
      </c>
      <c r="C617" s="59" t="s">
        <v>1187</v>
      </c>
      <c r="D617" s="58" t="s">
        <v>26</v>
      </c>
      <c r="E617" s="60" t="s">
        <v>1161</v>
      </c>
      <c r="F617" s="61" t="s">
        <v>1513</v>
      </c>
      <c r="G617" s="58" t="s">
        <v>27</v>
      </c>
      <c r="H617" s="63">
        <v>43525</v>
      </c>
      <c r="I617" s="58" t="s">
        <v>28</v>
      </c>
      <c r="J617" s="44">
        <v>84291.78</v>
      </c>
      <c r="K617" s="52">
        <f>+J617*2.87%</f>
        <v>2419.174086</v>
      </c>
      <c r="L617" s="57">
        <v>8410.4699999999993</v>
      </c>
      <c r="M617" s="52">
        <f>+J617*3.04%</f>
        <v>2562.470112</v>
      </c>
      <c r="N617" s="52">
        <v>146.25</v>
      </c>
      <c r="O617" s="52">
        <f>+J617-K617-L617-M617-N617</f>
        <v>70753.415802000003</v>
      </c>
      <c r="P617" s="64">
        <v>592</v>
      </c>
    </row>
    <row r="618" spans="1:16" ht="15.75" customHeight="1" x14ac:dyDescent="0.25">
      <c r="A618" s="58">
        <v>610</v>
      </c>
      <c r="B618" s="59" t="s">
        <v>1188</v>
      </c>
      <c r="C618" s="59" t="s">
        <v>1189</v>
      </c>
      <c r="D618" s="58" t="s">
        <v>29</v>
      </c>
      <c r="E618" s="60" t="s">
        <v>1154</v>
      </c>
      <c r="F618" s="61" t="s">
        <v>1513</v>
      </c>
      <c r="G618" s="58" t="s">
        <v>27</v>
      </c>
      <c r="H618" s="63">
        <v>43525</v>
      </c>
      <c r="I618" s="58" t="s">
        <v>28</v>
      </c>
      <c r="J618" s="44">
        <v>84291.78</v>
      </c>
      <c r="K618" s="52">
        <f>+J618*2.87%</f>
        <v>2419.174086</v>
      </c>
      <c r="L618" s="57">
        <v>8410.4699999999993</v>
      </c>
      <c r="M618" s="52">
        <f>+J618*3.04%</f>
        <v>2562.470112</v>
      </c>
      <c r="N618" s="52">
        <v>146.25</v>
      </c>
      <c r="O618" s="52">
        <f>+J618-K618-L618-M618-N618</f>
        <v>70753.415802000003</v>
      </c>
      <c r="P618" s="64">
        <v>595</v>
      </c>
    </row>
    <row r="619" spans="1:16" ht="15.75" customHeight="1" x14ac:dyDescent="0.25">
      <c r="A619" s="58">
        <v>611</v>
      </c>
      <c r="B619" s="59" t="s">
        <v>1190</v>
      </c>
      <c r="C619" s="59" t="s">
        <v>1191</v>
      </c>
      <c r="D619" s="58" t="s">
        <v>29</v>
      </c>
      <c r="E619" s="60" t="s">
        <v>1154</v>
      </c>
      <c r="F619" s="61" t="s">
        <v>1513</v>
      </c>
      <c r="G619" s="58" t="s">
        <v>27</v>
      </c>
      <c r="H619" s="63">
        <v>43586</v>
      </c>
      <c r="I619" s="58" t="s">
        <v>28</v>
      </c>
      <c r="J619" s="44">
        <v>84291.78</v>
      </c>
      <c r="K619" s="52">
        <f>+J619*2.87%</f>
        <v>2419.174086</v>
      </c>
      <c r="L619" s="57">
        <v>8410.4699999999993</v>
      </c>
      <c r="M619" s="52">
        <f>+J619*3.04%</f>
        <v>2562.470112</v>
      </c>
      <c r="N619" s="52">
        <v>146.25</v>
      </c>
      <c r="O619" s="52">
        <f>+J619-K619-L619-M619-N619</f>
        <v>70753.415802000003</v>
      </c>
      <c r="P619" s="64">
        <v>596</v>
      </c>
    </row>
    <row r="620" spans="1:16" ht="15.75" customHeight="1" x14ac:dyDescent="0.25">
      <c r="A620" s="58">
        <v>612</v>
      </c>
      <c r="B620" s="59" t="s">
        <v>1192</v>
      </c>
      <c r="C620" s="59" t="s">
        <v>1193</v>
      </c>
      <c r="D620" s="58" t="s">
        <v>26</v>
      </c>
      <c r="E620" s="60" t="s">
        <v>1161</v>
      </c>
      <c r="F620" s="61" t="s">
        <v>1513</v>
      </c>
      <c r="G620" s="58" t="s">
        <v>27</v>
      </c>
      <c r="H620" s="63">
        <v>43586</v>
      </c>
      <c r="I620" s="58" t="s">
        <v>28</v>
      </c>
      <c r="J620" s="44">
        <v>84291.78</v>
      </c>
      <c r="K620" s="52">
        <f>+J620*2.87%</f>
        <v>2419.174086</v>
      </c>
      <c r="L620" s="57">
        <v>8410.4699999999993</v>
      </c>
      <c r="M620" s="52">
        <f>+J620*3.04%</f>
        <v>2562.470112</v>
      </c>
      <c r="N620" s="52">
        <v>146.25</v>
      </c>
      <c r="O620" s="52">
        <f>+J620-K620-L620-M620-N620</f>
        <v>70753.415802000003</v>
      </c>
      <c r="P620" s="64">
        <v>597</v>
      </c>
    </row>
    <row r="621" spans="1:16" ht="15.75" customHeight="1" x14ac:dyDescent="0.25">
      <c r="A621" s="58">
        <v>613</v>
      </c>
      <c r="B621" s="59" t="s">
        <v>1194</v>
      </c>
      <c r="C621" s="59" t="s">
        <v>1195</v>
      </c>
      <c r="D621" s="58" t="s">
        <v>26</v>
      </c>
      <c r="E621" s="60" t="s">
        <v>1161</v>
      </c>
      <c r="F621" s="61" t="s">
        <v>1513</v>
      </c>
      <c r="G621" s="58" t="s">
        <v>27</v>
      </c>
      <c r="H621" s="63">
        <v>43586</v>
      </c>
      <c r="I621" s="58" t="s">
        <v>28</v>
      </c>
      <c r="J621" s="44">
        <v>84291.78</v>
      </c>
      <c r="K621" s="52">
        <f>+J621*2.87%</f>
        <v>2419.174086</v>
      </c>
      <c r="L621" s="57">
        <v>8410.4699999999993</v>
      </c>
      <c r="M621" s="52">
        <f>+J621*3.04%</f>
        <v>2562.470112</v>
      </c>
      <c r="N621" s="52">
        <v>146.25</v>
      </c>
      <c r="O621" s="52">
        <f>+J621-K621-L621-M621-N621</f>
        <v>70753.415802000003</v>
      </c>
      <c r="P621" s="64">
        <v>598</v>
      </c>
    </row>
    <row r="622" spans="1:16" ht="15.75" customHeight="1" x14ac:dyDescent="0.25">
      <c r="A622" s="58">
        <v>614</v>
      </c>
      <c r="B622" s="59" t="s">
        <v>1196</v>
      </c>
      <c r="C622" s="59" t="s">
        <v>1197</v>
      </c>
      <c r="D622" s="58" t="s">
        <v>29</v>
      </c>
      <c r="E622" s="60" t="s">
        <v>1154</v>
      </c>
      <c r="F622" s="61" t="s">
        <v>1513</v>
      </c>
      <c r="G622" s="58" t="s">
        <v>27</v>
      </c>
      <c r="H622" s="63">
        <v>43525</v>
      </c>
      <c r="I622" s="58" t="s">
        <v>28</v>
      </c>
      <c r="J622" s="44">
        <v>84291.78</v>
      </c>
      <c r="K622" s="52">
        <f>+J622*2.87%</f>
        <v>2419.174086</v>
      </c>
      <c r="L622" s="57">
        <v>7552.74</v>
      </c>
      <c r="M622" s="52">
        <f>+J622*3.04%</f>
        <v>2562.470112</v>
      </c>
      <c r="N622" s="52">
        <v>6766.28</v>
      </c>
      <c r="O622" s="52">
        <f>+J622-K622-L622-M622-N622</f>
        <v>64991.115802</v>
      </c>
      <c r="P622" s="64">
        <v>599</v>
      </c>
    </row>
    <row r="623" spans="1:16" ht="15.75" customHeight="1" x14ac:dyDescent="0.25">
      <c r="A623" s="58">
        <v>615</v>
      </c>
      <c r="B623" s="59" t="s">
        <v>1198</v>
      </c>
      <c r="C623" s="59" t="s">
        <v>1199</v>
      </c>
      <c r="D623" s="58" t="s">
        <v>26</v>
      </c>
      <c r="E623" s="60" t="s">
        <v>1161</v>
      </c>
      <c r="F623" s="61" t="s">
        <v>1513</v>
      </c>
      <c r="G623" s="58" t="s">
        <v>27</v>
      </c>
      <c r="H623" s="63">
        <v>43525</v>
      </c>
      <c r="I623" s="58" t="s">
        <v>28</v>
      </c>
      <c r="J623" s="44">
        <v>84291.78</v>
      </c>
      <c r="K623" s="52">
        <f>+J623*2.87%</f>
        <v>2419.174086</v>
      </c>
      <c r="L623" s="57">
        <v>7981.61</v>
      </c>
      <c r="M623" s="52">
        <f>+J623*3.04%</f>
        <v>2562.470112</v>
      </c>
      <c r="N623" s="52">
        <v>146.25</v>
      </c>
      <c r="O623" s="52">
        <f>+J623-K623-L623-M623-N623</f>
        <v>71182.275802000004</v>
      </c>
      <c r="P623" s="64">
        <v>602</v>
      </c>
    </row>
    <row r="624" spans="1:16" ht="15.75" customHeight="1" x14ac:dyDescent="0.25">
      <c r="A624" s="58">
        <v>616</v>
      </c>
      <c r="B624" s="59" t="s">
        <v>1200</v>
      </c>
      <c r="C624" s="59" t="s">
        <v>1201</v>
      </c>
      <c r="D624" s="58" t="s">
        <v>29</v>
      </c>
      <c r="E624" s="60" t="s">
        <v>1154</v>
      </c>
      <c r="F624" s="61" t="s">
        <v>1513</v>
      </c>
      <c r="G624" s="58" t="s">
        <v>27</v>
      </c>
      <c r="H624" s="63">
        <v>43525</v>
      </c>
      <c r="I624" s="58" t="s">
        <v>28</v>
      </c>
      <c r="J624" s="44">
        <v>84291.78</v>
      </c>
      <c r="K624" s="52">
        <f>+J624*2.87%</f>
        <v>2419.174086</v>
      </c>
      <c r="L624" s="57">
        <v>8410.4699999999993</v>
      </c>
      <c r="M624" s="52">
        <f>+J624*3.04%</f>
        <v>2562.470112</v>
      </c>
      <c r="N624" s="52">
        <v>146.25</v>
      </c>
      <c r="O624" s="52">
        <f>+J624-K624-L624-M624-N624</f>
        <v>70753.415802000003</v>
      </c>
      <c r="P624" s="64">
        <v>605</v>
      </c>
    </row>
    <row r="625" spans="1:16" ht="15.75" customHeight="1" x14ac:dyDescent="0.25">
      <c r="A625" s="58">
        <v>617</v>
      </c>
      <c r="B625" s="59" t="s">
        <v>1202</v>
      </c>
      <c r="C625" s="59" t="s">
        <v>1203</v>
      </c>
      <c r="D625" s="58" t="s">
        <v>29</v>
      </c>
      <c r="E625" s="80" t="s">
        <v>1154</v>
      </c>
      <c r="F625" s="61" t="s">
        <v>1513</v>
      </c>
      <c r="G625" s="58" t="s">
        <v>27</v>
      </c>
      <c r="H625" s="63">
        <v>43525</v>
      </c>
      <c r="I625" s="58" t="s">
        <v>28</v>
      </c>
      <c r="J625" s="44">
        <v>84291.78</v>
      </c>
      <c r="K625" s="52">
        <f>+J625*2.87%</f>
        <v>2419.174086</v>
      </c>
      <c r="L625" s="57">
        <v>8410.4699999999993</v>
      </c>
      <c r="M625" s="52">
        <f>+J625*3.04%</f>
        <v>2562.470112</v>
      </c>
      <c r="N625" s="52">
        <v>146.25</v>
      </c>
      <c r="O625" s="52">
        <f>+J625-K625-L625-M625-N625</f>
        <v>70753.415802000003</v>
      </c>
      <c r="P625" s="64">
        <v>608</v>
      </c>
    </row>
    <row r="626" spans="1:16" ht="15.75" customHeight="1" x14ac:dyDescent="0.25">
      <c r="A626" s="58">
        <v>618</v>
      </c>
      <c r="B626" s="59" t="s">
        <v>1204</v>
      </c>
      <c r="C626" s="59" t="s">
        <v>1205</v>
      </c>
      <c r="D626" s="58" t="s">
        <v>29</v>
      </c>
      <c r="E626" s="60" t="s">
        <v>1154</v>
      </c>
      <c r="F626" s="61" t="s">
        <v>1513</v>
      </c>
      <c r="G626" s="58" t="s">
        <v>27</v>
      </c>
      <c r="H626" s="63">
        <v>43525</v>
      </c>
      <c r="I626" s="58" t="s">
        <v>28</v>
      </c>
      <c r="J626" s="44">
        <v>101150.13</v>
      </c>
      <c r="K626" s="52">
        <f>+J626*2.87%</f>
        <v>2903.0087309999999</v>
      </c>
      <c r="L626" s="57">
        <v>12375.98</v>
      </c>
      <c r="M626" s="52">
        <f>+J626*3.04%</f>
        <v>3074.9639520000001</v>
      </c>
      <c r="N626" s="52">
        <v>146.25</v>
      </c>
      <c r="O626" s="52">
        <f>+J626-K626-L626-M626-N626</f>
        <v>82649.927317000009</v>
      </c>
      <c r="P626" s="64">
        <v>609</v>
      </c>
    </row>
    <row r="627" spans="1:16" ht="15.75" customHeight="1" x14ac:dyDescent="0.25">
      <c r="A627" s="58">
        <v>619</v>
      </c>
      <c r="B627" s="59" t="s">
        <v>1206</v>
      </c>
      <c r="C627" s="59" t="s">
        <v>1207</v>
      </c>
      <c r="D627" s="58" t="s">
        <v>29</v>
      </c>
      <c r="E627" s="60" t="s">
        <v>1154</v>
      </c>
      <c r="F627" s="61" t="s">
        <v>1513</v>
      </c>
      <c r="G627" s="58" t="s">
        <v>27</v>
      </c>
      <c r="H627" s="63">
        <v>43525</v>
      </c>
      <c r="I627" s="58" t="s">
        <v>28</v>
      </c>
      <c r="J627" s="44">
        <v>84291.78</v>
      </c>
      <c r="K627" s="52">
        <f>+J627*2.87%</f>
        <v>2419.174086</v>
      </c>
      <c r="L627" s="57">
        <v>7981.61</v>
      </c>
      <c r="M627" s="52">
        <f>+J627*3.04%</f>
        <v>2562.470112</v>
      </c>
      <c r="N627" s="52">
        <v>2066.0300000000002</v>
      </c>
      <c r="O627" s="52">
        <f>+J627-K627-L627-M627-N627</f>
        <v>69262.495802000005</v>
      </c>
      <c r="P627" s="64">
        <v>611</v>
      </c>
    </row>
    <row r="628" spans="1:16" ht="15.75" customHeight="1" x14ac:dyDescent="0.25">
      <c r="A628" s="58">
        <v>620</v>
      </c>
      <c r="B628" s="59" t="s">
        <v>1208</v>
      </c>
      <c r="C628" s="59" t="s">
        <v>1209</v>
      </c>
      <c r="D628" s="58" t="s">
        <v>26</v>
      </c>
      <c r="E628" s="60" t="s">
        <v>1210</v>
      </c>
      <c r="F628" s="61" t="s">
        <v>1513</v>
      </c>
      <c r="G628" s="58" t="s">
        <v>27</v>
      </c>
      <c r="H628" s="63">
        <v>43617</v>
      </c>
      <c r="I628" s="58" t="s">
        <v>28</v>
      </c>
      <c r="J628" s="44">
        <v>84292.35</v>
      </c>
      <c r="K628" s="52">
        <f>+J628*2.87%</f>
        <v>2419.1904450000002</v>
      </c>
      <c r="L628" s="57">
        <v>8410.61</v>
      </c>
      <c r="M628" s="52">
        <f>+J628*3.04%</f>
        <v>2562.4874400000003</v>
      </c>
      <c r="N628" s="52">
        <v>146.25</v>
      </c>
      <c r="O628" s="52">
        <f>+J628-K628-L628-M628-N628</f>
        <v>70753.812115000008</v>
      </c>
      <c r="P628" s="64">
        <v>618</v>
      </c>
    </row>
    <row r="629" spans="1:16" ht="15.75" customHeight="1" x14ac:dyDescent="0.25">
      <c r="A629" s="58">
        <v>621</v>
      </c>
      <c r="B629" s="59" t="s">
        <v>1211</v>
      </c>
      <c r="C629" s="59" t="s">
        <v>1212</v>
      </c>
      <c r="D629" s="58" t="s">
        <v>26</v>
      </c>
      <c r="E629" s="60" t="s">
        <v>1210</v>
      </c>
      <c r="F629" s="61" t="s">
        <v>1513</v>
      </c>
      <c r="G629" s="58" t="s">
        <v>27</v>
      </c>
      <c r="H629" s="63">
        <v>44409</v>
      </c>
      <c r="I629" s="58" t="s">
        <v>28</v>
      </c>
      <c r="J629" s="44">
        <v>84291.78</v>
      </c>
      <c r="K629" s="52">
        <f>+J629*2.87%</f>
        <v>2419.174086</v>
      </c>
      <c r="L629" s="57">
        <v>8410.4699999999993</v>
      </c>
      <c r="M629" s="52">
        <f>+J629*3.04%</f>
        <v>2562.470112</v>
      </c>
      <c r="N629" s="52">
        <v>146.25</v>
      </c>
      <c r="O629" s="52">
        <f>+J629-K629-L629-M629-N629</f>
        <v>70753.415802000003</v>
      </c>
      <c r="P629" s="64">
        <v>565</v>
      </c>
    </row>
    <row r="630" spans="1:16" ht="15.75" customHeight="1" x14ac:dyDescent="0.25">
      <c r="A630" s="58">
        <v>622</v>
      </c>
      <c r="B630" s="59" t="s">
        <v>1213</v>
      </c>
      <c r="C630" s="59" t="s">
        <v>1214</v>
      </c>
      <c r="D630" s="58" t="s">
        <v>29</v>
      </c>
      <c r="E630" s="101" t="s">
        <v>1210</v>
      </c>
      <c r="F630" s="61" t="s">
        <v>1513</v>
      </c>
      <c r="G630" s="58" t="s">
        <v>27</v>
      </c>
      <c r="H630" s="63">
        <v>45261</v>
      </c>
      <c r="I630" s="58" t="s">
        <v>28</v>
      </c>
      <c r="J630" s="44">
        <v>84292.35</v>
      </c>
      <c r="K630" s="52">
        <f>+J630*2.87%</f>
        <v>2419.1904450000002</v>
      </c>
      <c r="L630" s="57">
        <v>7981.74</v>
      </c>
      <c r="M630" s="52">
        <f>+J630*3.04%</f>
        <v>2562.4874400000003</v>
      </c>
      <c r="N630" s="52">
        <v>2066.0300000000002</v>
      </c>
      <c r="O630" s="52">
        <f>+J630-K630-L630-M630-N630</f>
        <v>69262.902115000004</v>
      </c>
      <c r="P630" s="64">
        <v>254</v>
      </c>
    </row>
    <row r="631" spans="1:16" ht="15.75" customHeight="1" x14ac:dyDescent="0.25">
      <c r="A631" s="58">
        <v>623</v>
      </c>
      <c r="B631" s="59" t="s">
        <v>1215</v>
      </c>
      <c r="C631" s="59" t="s">
        <v>1216</v>
      </c>
      <c r="D631" s="58" t="s">
        <v>29</v>
      </c>
      <c r="E631" s="60" t="s">
        <v>1210</v>
      </c>
      <c r="F631" s="61" t="s">
        <v>1513</v>
      </c>
      <c r="G631" s="58" t="s">
        <v>27</v>
      </c>
      <c r="H631" s="63">
        <v>44835</v>
      </c>
      <c r="I631" s="58" t="s">
        <v>28</v>
      </c>
      <c r="J631" s="44">
        <v>84291.78</v>
      </c>
      <c r="K631" s="52">
        <f>+J631*2.87%</f>
        <v>2419.174086</v>
      </c>
      <c r="L631" s="57">
        <v>8410.4699999999993</v>
      </c>
      <c r="M631" s="52">
        <f>+J631*3.04%</f>
        <v>2562.470112</v>
      </c>
      <c r="N631" s="52">
        <v>0</v>
      </c>
      <c r="O631" s="52">
        <f>+J631-K631-L631-M631-N631</f>
        <v>70899.665802000003</v>
      </c>
      <c r="P631" s="64">
        <v>219</v>
      </c>
    </row>
    <row r="632" spans="1:16" ht="15.75" customHeight="1" x14ac:dyDescent="0.25">
      <c r="A632" s="58">
        <v>624</v>
      </c>
      <c r="B632" s="92" t="s">
        <v>1621</v>
      </c>
      <c r="C632" s="72" t="s">
        <v>1622</v>
      </c>
      <c r="D632" s="58" t="s">
        <v>29</v>
      </c>
      <c r="E632" s="60" t="s">
        <v>1210</v>
      </c>
      <c r="F632" s="65" t="s">
        <v>1513</v>
      </c>
      <c r="G632" s="58" t="s">
        <v>27</v>
      </c>
      <c r="H632" s="63">
        <v>45505</v>
      </c>
      <c r="I632" s="58" t="s">
        <v>28</v>
      </c>
      <c r="J632" s="44">
        <v>84292.35</v>
      </c>
      <c r="K632" s="52">
        <f>+J632*2.87%</f>
        <v>2419.1904450000002</v>
      </c>
      <c r="L632" s="57">
        <v>8410.61</v>
      </c>
      <c r="M632" s="52">
        <f>+J632*3.04%</f>
        <v>2562.4874400000003</v>
      </c>
      <c r="N632" s="52">
        <v>31285.25</v>
      </c>
      <c r="O632" s="52">
        <f>+J632-K632-L632-M632-N632</f>
        <v>39614.812115000008</v>
      </c>
      <c r="P632" s="64">
        <v>209</v>
      </c>
    </row>
    <row r="633" spans="1:16" ht="15.75" customHeight="1" x14ac:dyDescent="0.25">
      <c r="A633" s="58">
        <v>625</v>
      </c>
      <c r="B633" s="59" t="s">
        <v>1682</v>
      </c>
      <c r="C633" s="59" t="s">
        <v>1683</v>
      </c>
      <c r="D633" s="58" t="s">
        <v>26</v>
      </c>
      <c r="E633" s="60" t="s">
        <v>1140</v>
      </c>
      <c r="F633" s="60" t="s">
        <v>1513</v>
      </c>
      <c r="G633" s="58" t="s">
        <v>27</v>
      </c>
      <c r="H633" s="63">
        <v>45597</v>
      </c>
      <c r="I633" s="58" t="s">
        <v>28</v>
      </c>
      <c r="J633" s="44">
        <v>78672.3</v>
      </c>
      <c r="K633" s="52">
        <f>+J633*2.87%</f>
        <v>2257.8950100000002</v>
      </c>
      <c r="L633" s="57">
        <v>7088.63</v>
      </c>
      <c r="M633" s="52">
        <f>+J633*3.04%</f>
        <v>2391.6379200000001</v>
      </c>
      <c r="N633" s="52">
        <v>0</v>
      </c>
      <c r="O633" s="52">
        <f>+J633-K633-L633-M633-N633</f>
        <v>66934.137070000012</v>
      </c>
      <c r="P633" s="64">
        <v>233</v>
      </c>
    </row>
    <row r="634" spans="1:16" ht="15.75" customHeight="1" x14ac:dyDescent="0.25">
      <c r="A634" s="58">
        <v>626</v>
      </c>
      <c r="B634" s="59" t="s">
        <v>1859</v>
      </c>
      <c r="C634" s="59" t="s">
        <v>1860</v>
      </c>
      <c r="D634" s="58" t="s">
        <v>29</v>
      </c>
      <c r="E634" s="60" t="s">
        <v>1161</v>
      </c>
      <c r="F634" s="60" t="s">
        <v>1513</v>
      </c>
      <c r="G634" s="58" t="s">
        <v>27</v>
      </c>
      <c r="H634" s="63">
        <v>45962</v>
      </c>
      <c r="I634" s="58" t="s">
        <v>28</v>
      </c>
      <c r="J634" s="44">
        <v>84292.35</v>
      </c>
      <c r="K634" s="52">
        <f>+J634*2.87%</f>
        <v>2419.1904450000002</v>
      </c>
      <c r="L634" s="57">
        <v>8410.61</v>
      </c>
      <c r="M634" s="52">
        <f>+J634*3.04%</f>
        <v>2562.4874400000003</v>
      </c>
      <c r="N634" s="52">
        <v>1491.89</v>
      </c>
      <c r="O634" s="52">
        <f>+J634-K634-L634-M634-N634</f>
        <v>69408.172115000008</v>
      </c>
      <c r="P634" s="64">
        <v>231</v>
      </c>
    </row>
    <row r="635" spans="1:16" ht="15.75" customHeight="1" x14ac:dyDescent="0.25">
      <c r="A635" s="58">
        <v>627</v>
      </c>
      <c r="B635" s="102" t="s">
        <v>1719</v>
      </c>
      <c r="C635" s="72" t="s">
        <v>1718</v>
      </c>
      <c r="D635" s="58" t="s">
        <v>29</v>
      </c>
      <c r="E635" s="60" t="s">
        <v>1210</v>
      </c>
      <c r="F635" s="60" t="s">
        <v>1513</v>
      </c>
      <c r="G635" s="58" t="s">
        <v>27</v>
      </c>
      <c r="H635" s="63">
        <v>45689</v>
      </c>
      <c r="I635" s="58" t="s">
        <v>28</v>
      </c>
      <c r="J635" s="44">
        <v>76628.89</v>
      </c>
      <c r="K635" s="52">
        <f>+J635*2.87%</f>
        <v>2199.249143</v>
      </c>
      <c r="L635" s="57">
        <v>6615.87</v>
      </c>
      <c r="M635" s="52">
        <f>+J635*3.04%</f>
        <v>2329.5182559999998</v>
      </c>
      <c r="N635" s="52">
        <v>0</v>
      </c>
      <c r="O635" s="52">
        <f>+J635-K635-L635-M635-N635</f>
        <v>65484.252601000007</v>
      </c>
      <c r="P635" s="64">
        <v>262</v>
      </c>
    </row>
    <row r="636" spans="1:16" ht="15.75" customHeight="1" x14ac:dyDescent="0.25">
      <c r="A636" s="58">
        <v>628</v>
      </c>
      <c r="B636" s="59" t="s">
        <v>888</v>
      </c>
      <c r="C636" s="59" t="s">
        <v>1858</v>
      </c>
      <c r="D636" s="58" t="s">
        <v>29</v>
      </c>
      <c r="E636" s="60" t="s">
        <v>1161</v>
      </c>
      <c r="F636" s="60" t="s">
        <v>1513</v>
      </c>
      <c r="G636" s="73" t="s">
        <v>27</v>
      </c>
      <c r="H636" s="86">
        <v>45962</v>
      </c>
      <c r="I636" s="73" t="s">
        <v>28</v>
      </c>
      <c r="J636" s="44">
        <v>84292.35</v>
      </c>
      <c r="K636" s="52">
        <f>+J636*2.87%</f>
        <v>2419.1904450000002</v>
      </c>
      <c r="L636" s="57">
        <v>8410.61</v>
      </c>
      <c r="M636" s="52"/>
      <c r="N636" s="52"/>
      <c r="O636" s="52">
        <f>+J636-K636-L636-M636-N636</f>
        <v>73462.549555000005</v>
      </c>
      <c r="P636" s="64">
        <v>316</v>
      </c>
    </row>
    <row r="637" spans="1:16" ht="15.75" customHeight="1" x14ac:dyDescent="0.25">
      <c r="A637" s="58">
        <v>629</v>
      </c>
      <c r="B637" s="85" t="s">
        <v>1699</v>
      </c>
      <c r="C637" s="72" t="s">
        <v>582</v>
      </c>
      <c r="D637" s="94" t="s">
        <v>29</v>
      </c>
      <c r="E637" s="65" t="s">
        <v>1883</v>
      </c>
      <c r="F637" s="65" t="s">
        <v>1700</v>
      </c>
      <c r="G637" s="73" t="s">
        <v>1632</v>
      </c>
      <c r="H637" s="86">
        <v>45627</v>
      </c>
      <c r="I637" s="73" t="s">
        <v>28</v>
      </c>
      <c r="J637" s="44">
        <v>30000</v>
      </c>
      <c r="K637" s="52">
        <f>+J637*2.87%</f>
        <v>861</v>
      </c>
      <c r="L637" s="52">
        <v>0</v>
      </c>
      <c r="M637" s="52">
        <f>+J637*3.04%</f>
        <v>912</v>
      </c>
      <c r="N637" s="52">
        <v>2025</v>
      </c>
      <c r="O637" s="52">
        <f>+J637-K637-L637-M637-N637</f>
        <v>26202</v>
      </c>
      <c r="P637" s="64">
        <v>239</v>
      </c>
    </row>
    <row r="638" spans="1:16" ht="15.75" customHeight="1" x14ac:dyDescent="0.25">
      <c r="A638" s="58">
        <v>630</v>
      </c>
      <c r="B638" s="59" t="s">
        <v>1217</v>
      </c>
      <c r="C638" s="59" t="s">
        <v>1218</v>
      </c>
      <c r="D638" s="58" t="s">
        <v>26</v>
      </c>
      <c r="E638" s="60" t="s">
        <v>1557</v>
      </c>
      <c r="F638" s="61" t="s">
        <v>1484</v>
      </c>
      <c r="G638" s="62" t="s">
        <v>30</v>
      </c>
      <c r="H638" s="63">
        <v>39508</v>
      </c>
      <c r="I638" s="63">
        <v>45352</v>
      </c>
      <c r="J638" s="44">
        <v>127288.13</v>
      </c>
      <c r="K638" s="52">
        <f>+J638*2.87%</f>
        <v>3653.1693310000001</v>
      </c>
      <c r="L638" s="57">
        <v>18524.29</v>
      </c>
      <c r="M638" s="53">
        <f>+J638*3.04%</f>
        <v>3869.5591520000003</v>
      </c>
      <c r="N638" s="52">
        <v>0</v>
      </c>
      <c r="O638" s="53">
        <f>+J638-K638-L638-M638-N638</f>
        <v>101241.11151700001</v>
      </c>
      <c r="P638" s="64">
        <v>73</v>
      </c>
    </row>
    <row r="639" spans="1:16" ht="15.75" customHeight="1" x14ac:dyDescent="0.25">
      <c r="A639" s="58">
        <v>631</v>
      </c>
      <c r="B639" s="59" t="s">
        <v>1219</v>
      </c>
      <c r="C639" s="59" t="s">
        <v>1220</v>
      </c>
      <c r="D639" s="58" t="s">
        <v>26</v>
      </c>
      <c r="E639" s="60" t="s">
        <v>1572</v>
      </c>
      <c r="F639" s="61" t="s">
        <v>1484</v>
      </c>
      <c r="G639" s="62" t="s">
        <v>30</v>
      </c>
      <c r="H639" s="63">
        <v>40191</v>
      </c>
      <c r="I639" s="63">
        <v>45304</v>
      </c>
      <c r="J639" s="44">
        <v>56577.95</v>
      </c>
      <c r="K639" s="52">
        <f>+J639*2.87%</f>
        <v>1623.787165</v>
      </c>
      <c r="L639" s="57">
        <v>2842.69</v>
      </c>
      <c r="M639" s="53">
        <f>+J639*3.04%</f>
        <v>1719.9696799999999</v>
      </c>
      <c r="N639" s="52">
        <v>20346.41</v>
      </c>
      <c r="O639" s="53">
        <f>+J639-K639-L639-M639-N639</f>
        <v>30045.093154999991</v>
      </c>
      <c r="P639" s="64">
        <v>109</v>
      </c>
    </row>
    <row r="640" spans="1:16" ht="15.75" customHeight="1" x14ac:dyDescent="0.25">
      <c r="A640" s="58">
        <v>632</v>
      </c>
      <c r="B640" s="59" t="s">
        <v>1221</v>
      </c>
      <c r="C640" s="59" t="s">
        <v>1222</v>
      </c>
      <c r="D640" s="58" t="s">
        <v>26</v>
      </c>
      <c r="E640" s="60" t="s">
        <v>1237</v>
      </c>
      <c r="F640" s="61" t="s">
        <v>1484</v>
      </c>
      <c r="G640" s="62" t="s">
        <v>30</v>
      </c>
      <c r="H640" s="63">
        <v>42522</v>
      </c>
      <c r="I640" s="63">
        <v>45078</v>
      </c>
      <c r="J640" s="44">
        <v>56577.95</v>
      </c>
      <c r="K640" s="52">
        <f>+J640*2.87%</f>
        <v>1623.787165</v>
      </c>
      <c r="L640" s="57">
        <v>2842.69</v>
      </c>
      <c r="M640" s="53">
        <f>+J640*3.04%</f>
        <v>1719.9696799999999</v>
      </c>
      <c r="N640" s="52">
        <v>0</v>
      </c>
      <c r="O640" s="53">
        <f>+J640-K640-L640-M640-N640</f>
        <v>50391.503154999991</v>
      </c>
      <c r="P640" s="64">
        <v>138</v>
      </c>
    </row>
    <row r="641" spans="1:16" ht="15.75" customHeight="1" x14ac:dyDescent="0.25">
      <c r="A641" s="58">
        <v>633</v>
      </c>
      <c r="B641" s="59" t="s">
        <v>1223</v>
      </c>
      <c r="C641" s="59" t="s">
        <v>1224</v>
      </c>
      <c r="D641" s="58" t="s">
        <v>26</v>
      </c>
      <c r="E641" s="60" t="s">
        <v>1225</v>
      </c>
      <c r="F641" s="61" t="s">
        <v>1484</v>
      </c>
      <c r="G641" s="58" t="s">
        <v>27</v>
      </c>
      <c r="H641" s="63">
        <v>39508</v>
      </c>
      <c r="I641" s="58" t="s">
        <v>28</v>
      </c>
      <c r="J641" s="45">
        <v>100288.19</v>
      </c>
      <c r="K641" s="52">
        <f>+J641*2.87%</f>
        <v>2878.2710529999999</v>
      </c>
      <c r="L641" s="57">
        <v>12173.23</v>
      </c>
      <c r="M641" s="52">
        <f>+J641*3.04%</f>
        <v>3048.760976</v>
      </c>
      <c r="N641" s="52">
        <v>146.25</v>
      </c>
      <c r="O641" s="52">
        <f>+J641-K641-L641-M641-N641</f>
        <v>82041.677970999997</v>
      </c>
      <c r="P641" s="64">
        <v>452</v>
      </c>
    </row>
    <row r="642" spans="1:16" ht="15.75" customHeight="1" x14ac:dyDescent="0.25">
      <c r="A642" s="58">
        <v>634</v>
      </c>
      <c r="B642" s="59" t="s">
        <v>1226</v>
      </c>
      <c r="C642" s="59" t="s">
        <v>1227</v>
      </c>
      <c r="D642" s="58" t="s">
        <v>26</v>
      </c>
      <c r="E642" s="60" t="s">
        <v>1228</v>
      </c>
      <c r="F642" s="61" t="s">
        <v>1484</v>
      </c>
      <c r="G642" s="58" t="s">
        <v>27</v>
      </c>
      <c r="H642" s="63">
        <v>39539</v>
      </c>
      <c r="I642" s="58" t="s">
        <v>28</v>
      </c>
      <c r="J642" s="44">
        <v>101150.82</v>
      </c>
      <c r="K642" s="52">
        <f>+J642*2.87%</f>
        <v>2903.028534</v>
      </c>
      <c r="L642" s="57">
        <v>12376.14</v>
      </c>
      <c r="M642" s="52">
        <f>+J642*3.04%</f>
        <v>3074.9849280000003</v>
      </c>
      <c r="N642" s="52">
        <v>146.25</v>
      </c>
      <c r="O642" s="52">
        <f>+J642-K642-L642-M642-N642</f>
        <v>82650.416538000005</v>
      </c>
      <c r="P642" s="64">
        <v>459</v>
      </c>
    </row>
    <row r="643" spans="1:16" ht="15.75" customHeight="1" x14ac:dyDescent="0.25">
      <c r="A643" s="58">
        <v>635</v>
      </c>
      <c r="B643" s="59" t="s">
        <v>1229</v>
      </c>
      <c r="C643" s="59" t="s">
        <v>1230</v>
      </c>
      <c r="D643" s="58" t="s">
        <v>29</v>
      </c>
      <c r="E643" s="60" t="s">
        <v>1140</v>
      </c>
      <c r="F643" s="61" t="s">
        <v>1484</v>
      </c>
      <c r="G643" s="58" t="s">
        <v>27</v>
      </c>
      <c r="H643" s="63">
        <v>43770</v>
      </c>
      <c r="I643" s="58" t="s">
        <v>28</v>
      </c>
      <c r="J643" s="44">
        <v>78672.3</v>
      </c>
      <c r="K643" s="52">
        <f>+J643*2.87%</f>
        <v>2257.8950100000002</v>
      </c>
      <c r="L643" s="57">
        <v>7088.63</v>
      </c>
      <c r="M643" s="52">
        <f>+J643*3.04%</f>
        <v>2391.6379200000001</v>
      </c>
      <c r="N643" s="52">
        <v>4681</v>
      </c>
      <c r="O643" s="52">
        <f>+J643-K643-L643-M643-N643</f>
        <v>62253.137070000012</v>
      </c>
      <c r="P643" s="64">
        <v>502</v>
      </c>
    </row>
    <row r="644" spans="1:16" ht="15.75" customHeight="1" x14ac:dyDescent="0.25">
      <c r="A644" s="58">
        <v>636</v>
      </c>
      <c r="B644" s="59" t="s">
        <v>1231</v>
      </c>
      <c r="C644" s="59" t="s">
        <v>1232</v>
      </c>
      <c r="D644" s="58" t="s">
        <v>29</v>
      </c>
      <c r="E644" s="60" t="s">
        <v>1602</v>
      </c>
      <c r="F644" s="61" t="s">
        <v>1484</v>
      </c>
      <c r="G644" s="58" t="s">
        <v>27</v>
      </c>
      <c r="H644" s="63">
        <v>45047</v>
      </c>
      <c r="I644" s="58" t="s">
        <v>28</v>
      </c>
      <c r="J644" s="44">
        <v>78672.3</v>
      </c>
      <c r="K644" s="52">
        <f>+J644*2.87%</f>
        <v>2257.8950100000002</v>
      </c>
      <c r="L644" s="57">
        <v>7088.63</v>
      </c>
      <c r="M644" s="52">
        <f>+J644*3.04%</f>
        <v>2391.6379200000001</v>
      </c>
      <c r="N644" s="52">
        <v>0</v>
      </c>
      <c r="O644" s="52">
        <f>+J644-K644-L644-M644-N644</f>
        <v>66934.137070000012</v>
      </c>
      <c r="P644" s="64">
        <v>278</v>
      </c>
    </row>
    <row r="645" spans="1:16" ht="15.75" customHeight="1" x14ac:dyDescent="0.25">
      <c r="A645" s="58">
        <v>637</v>
      </c>
      <c r="B645" s="59" t="s">
        <v>1233</v>
      </c>
      <c r="C645" s="59" t="s">
        <v>1234</v>
      </c>
      <c r="D645" s="58" t="s">
        <v>26</v>
      </c>
      <c r="E645" s="60" t="s">
        <v>914</v>
      </c>
      <c r="F645" s="61" t="s">
        <v>1484</v>
      </c>
      <c r="G645" s="58" t="s">
        <v>27</v>
      </c>
      <c r="H645" s="63">
        <v>42219</v>
      </c>
      <c r="I645" s="58" t="s">
        <v>28</v>
      </c>
      <c r="J645" s="44">
        <v>78672.3</v>
      </c>
      <c r="K645" s="52">
        <f>+J645*2.87%</f>
        <v>2257.8950100000002</v>
      </c>
      <c r="L645" s="57">
        <v>6659.76</v>
      </c>
      <c r="M645" s="52">
        <f>+J645*3.04%</f>
        <v>2391.6379200000001</v>
      </c>
      <c r="N645" s="52">
        <v>5302.1</v>
      </c>
      <c r="O645" s="52">
        <f>+J645-K645-L645-M645-N645</f>
        <v>62060.907070000023</v>
      </c>
      <c r="P645" s="64">
        <v>524</v>
      </c>
    </row>
    <row r="646" spans="1:16" ht="15.75" customHeight="1" x14ac:dyDescent="0.25">
      <c r="A646" s="58">
        <v>638</v>
      </c>
      <c r="B646" s="59" t="s">
        <v>1235</v>
      </c>
      <c r="C646" s="59" t="s">
        <v>1236</v>
      </c>
      <c r="D646" s="58" t="s">
        <v>26</v>
      </c>
      <c r="E646" s="60" t="s">
        <v>1237</v>
      </c>
      <c r="F646" s="61" t="s">
        <v>1484</v>
      </c>
      <c r="G646" s="58" t="s">
        <v>27</v>
      </c>
      <c r="H646" s="63">
        <v>42439</v>
      </c>
      <c r="I646" s="58" t="s">
        <v>28</v>
      </c>
      <c r="J646" s="44">
        <v>56577.79</v>
      </c>
      <c r="K646" s="52">
        <f>+J646*2.87%</f>
        <v>1623.782573</v>
      </c>
      <c r="L646" s="57">
        <v>2842.66</v>
      </c>
      <c r="M646" s="52">
        <f>+J646*3.04%</f>
        <v>1719.9648159999999</v>
      </c>
      <c r="N646" s="52">
        <v>11116.05</v>
      </c>
      <c r="O646" s="52">
        <f>+J646-K646-L646-M646-N646</f>
        <v>39275.332611000005</v>
      </c>
      <c r="P646" s="64">
        <v>545</v>
      </c>
    </row>
    <row r="647" spans="1:16" ht="15.75" customHeight="1" x14ac:dyDescent="0.25">
      <c r="A647" s="58">
        <v>639</v>
      </c>
      <c r="B647" s="59" t="s">
        <v>1238</v>
      </c>
      <c r="C647" s="59" t="s">
        <v>1239</v>
      </c>
      <c r="D647" s="58" t="s">
        <v>29</v>
      </c>
      <c r="E647" s="60" t="s">
        <v>1613</v>
      </c>
      <c r="F647" s="61" t="s">
        <v>1484</v>
      </c>
      <c r="G647" s="58" t="s">
        <v>27</v>
      </c>
      <c r="H647" s="63">
        <v>43283</v>
      </c>
      <c r="I647" s="58" t="s">
        <v>28</v>
      </c>
      <c r="J647" s="44">
        <v>84292.35</v>
      </c>
      <c r="K647" s="52">
        <f>+J647*2.87%</f>
        <v>2419.1904450000002</v>
      </c>
      <c r="L647" s="57">
        <v>8410.61</v>
      </c>
      <c r="M647" s="52">
        <f>+J647*3.04%</f>
        <v>2562.4874400000003</v>
      </c>
      <c r="N647" s="52">
        <v>146.25</v>
      </c>
      <c r="O647" s="52">
        <f>+J647-K647-L647-M647-N647</f>
        <v>70753.812115000008</v>
      </c>
      <c r="P647" s="64">
        <v>582</v>
      </c>
    </row>
    <row r="648" spans="1:16" ht="15.75" customHeight="1" x14ac:dyDescent="0.25">
      <c r="A648" s="58">
        <v>640</v>
      </c>
      <c r="B648" s="59" t="s">
        <v>1240</v>
      </c>
      <c r="C648" s="59" t="s">
        <v>1241</v>
      </c>
      <c r="D648" s="58" t="s">
        <v>29</v>
      </c>
      <c r="E648" s="60" t="s">
        <v>1614</v>
      </c>
      <c r="F648" s="61" t="s">
        <v>1484</v>
      </c>
      <c r="G648" s="58" t="s">
        <v>27</v>
      </c>
      <c r="H648" s="63">
        <v>43283</v>
      </c>
      <c r="I648" s="58" t="s">
        <v>28</v>
      </c>
      <c r="J648" s="44">
        <v>84292.35</v>
      </c>
      <c r="K648" s="52">
        <f>+J648*2.87%</f>
        <v>2419.1904450000002</v>
      </c>
      <c r="L648" s="57">
        <v>8410.61</v>
      </c>
      <c r="M648" s="52">
        <f>+J648*3.04%</f>
        <v>2562.4874400000003</v>
      </c>
      <c r="N648" s="52">
        <v>146.25</v>
      </c>
      <c r="O648" s="52">
        <f>+J648-K648-L648-M648-N648</f>
        <v>70753.812115000008</v>
      </c>
      <c r="P648" s="64">
        <v>583</v>
      </c>
    </row>
    <row r="649" spans="1:16" ht="15.75" customHeight="1" x14ac:dyDescent="0.25">
      <c r="A649" s="58">
        <v>641</v>
      </c>
      <c r="B649" s="59" t="s">
        <v>1242</v>
      </c>
      <c r="C649" s="59" t="s">
        <v>1243</v>
      </c>
      <c r="D649" s="58" t="s">
        <v>26</v>
      </c>
      <c r="E649" s="80" t="s">
        <v>1244</v>
      </c>
      <c r="F649" s="61" t="s">
        <v>1484</v>
      </c>
      <c r="G649" s="58" t="s">
        <v>27</v>
      </c>
      <c r="H649" s="63">
        <v>43525</v>
      </c>
      <c r="I649" s="58" t="s">
        <v>28</v>
      </c>
      <c r="J649" s="44">
        <v>84291.78</v>
      </c>
      <c r="K649" s="52">
        <f>+J649*2.87%</f>
        <v>2419.174086</v>
      </c>
      <c r="L649" s="57">
        <v>8410.4699999999993</v>
      </c>
      <c r="M649" s="52">
        <f>+J649*3.04%</f>
        <v>2562.470112</v>
      </c>
      <c r="N649" s="52">
        <v>146.25</v>
      </c>
      <c r="O649" s="52">
        <f>+J649-K649-L649-M649-N649</f>
        <v>70753.415802000003</v>
      </c>
      <c r="P649" s="64">
        <v>601</v>
      </c>
    </row>
    <row r="650" spans="1:16" ht="15.75" customHeight="1" thickBot="1" x14ac:dyDescent="0.3">
      <c r="A650" s="13"/>
      <c r="B650" s="13"/>
      <c r="C650" s="13"/>
      <c r="D650" s="13"/>
      <c r="E650" s="36"/>
      <c r="F650" s="36"/>
      <c r="G650" s="13"/>
      <c r="H650" s="13"/>
      <c r="I650" s="13"/>
      <c r="J650" s="50">
        <f>SUM(J9:J649)</f>
        <v>30287185.31000014</v>
      </c>
      <c r="K650" s="13"/>
      <c r="L650" s="13"/>
      <c r="M650" s="13"/>
      <c r="N650" s="37"/>
      <c r="O650" s="37"/>
    </row>
    <row r="651" spans="1:16" ht="15.75" customHeight="1" thickTop="1" x14ac:dyDescent="0.25">
      <c r="J651" s="51">
        <v>30287185.310000118</v>
      </c>
      <c r="O651" s="26"/>
    </row>
    <row r="652" spans="1:16" ht="15.75" customHeight="1" x14ac:dyDescent="0.25">
      <c r="J652" s="51"/>
      <c r="O652" s="25"/>
    </row>
    <row r="653" spans="1:16" ht="15.75" customHeight="1" x14ac:dyDescent="0.25">
      <c r="J653" s="51"/>
      <c r="O653" s="25"/>
    </row>
    <row r="654" spans="1:16" ht="15.75" customHeight="1" x14ac:dyDescent="0.25">
      <c r="J654" s="51"/>
      <c r="O654" s="25"/>
    </row>
    <row r="655" spans="1:16" ht="15.75" customHeight="1" x14ac:dyDescent="0.25">
      <c r="J655" s="51"/>
      <c r="O655" s="25"/>
    </row>
    <row r="656" spans="1:16" ht="15.75" customHeight="1" x14ac:dyDescent="0.25">
      <c r="J656" s="51"/>
      <c r="O656" s="25"/>
    </row>
    <row r="657" spans="9:15" ht="15.75" customHeight="1" x14ac:dyDescent="0.25">
      <c r="J657" s="51"/>
      <c r="O657" s="25"/>
    </row>
    <row r="658" spans="9:15" ht="15.75" customHeight="1" x14ac:dyDescent="0.25">
      <c r="J658" s="51"/>
      <c r="O658" s="25"/>
    </row>
    <row r="659" spans="9:15" ht="15.75" customHeight="1" x14ac:dyDescent="0.25">
      <c r="J659" s="51"/>
      <c r="O659" s="25"/>
    </row>
    <row r="660" spans="9:15" ht="15.75" customHeight="1" x14ac:dyDescent="0.25">
      <c r="J660" s="51"/>
      <c r="O660" s="25"/>
    </row>
    <row r="661" spans="9:15" ht="15.75" customHeight="1" x14ac:dyDescent="0.25">
      <c r="J661" s="51"/>
      <c r="O661" s="25"/>
    </row>
    <row r="662" spans="9:15" ht="15.75" customHeight="1" x14ac:dyDescent="0.25">
      <c r="J662" s="51"/>
      <c r="O662" s="25"/>
    </row>
    <row r="663" spans="9:15" ht="15.75" customHeight="1" x14ac:dyDescent="0.25">
      <c r="J663" s="51"/>
      <c r="O663" s="25"/>
    </row>
    <row r="664" spans="9:15" ht="15.75" customHeight="1" x14ac:dyDescent="0.25">
      <c r="J664" s="51"/>
      <c r="O664" s="25"/>
    </row>
    <row r="665" spans="9:15" ht="15.75" customHeight="1" x14ac:dyDescent="0.25">
      <c r="J665" s="51"/>
      <c r="O665" s="25"/>
    </row>
    <row r="666" spans="9:15" ht="15.75" customHeight="1" x14ac:dyDescent="0.25">
      <c r="I666" s="29"/>
      <c r="J666" s="51"/>
    </row>
    <row r="667" spans="9:15" ht="15.75" customHeight="1" x14ac:dyDescent="0.25">
      <c r="J667" s="51"/>
    </row>
    <row r="668" spans="9:15" ht="15.75" customHeight="1" x14ac:dyDescent="0.25">
      <c r="J668" s="51"/>
    </row>
    <row r="669" spans="9:15" ht="15.75" customHeight="1" x14ac:dyDescent="0.25">
      <c r="J669" s="51"/>
    </row>
    <row r="670" spans="9:15" ht="15.75" customHeight="1" x14ac:dyDescent="0.25">
      <c r="J670" s="51"/>
    </row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/>
    <row r="835" spans="14:14" ht="15.75" customHeight="1" x14ac:dyDescent="0.25"/>
    <row r="836" spans="14:14" ht="15.75" customHeight="1" x14ac:dyDescent="0.25"/>
    <row r="837" spans="14:14" ht="15.75" customHeight="1" x14ac:dyDescent="0.25"/>
    <row r="838" spans="14:14" ht="15.75" customHeight="1" x14ac:dyDescent="0.25"/>
    <row r="839" spans="14:14" ht="15.75" customHeight="1" x14ac:dyDescent="0.25"/>
    <row r="840" spans="14:14" ht="15.75" customHeight="1" x14ac:dyDescent="0.25"/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  <row r="998" spans="14:14" ht="15.75" customHeight="1" x14ac:dyDescent="0.25">
      <c r="N998" s="15"/>
    </row>
    <row r="999" spans="14:14" ht="15.75" customHeight="1" x14ac:dyDescent="0.25">
      <c r="N999" s="15"/>
    </row>
    <row r="1000" spans="14:14" ht="15.75" customHeight="1" x14ac:dyDescent="0.25">
      <c r="N1000" s="15"/>
    </row>
    <row r="1001" spans="14:14" ht="15.75" customHeight="1" x14ac:dyDescent="0.25">
      <c r="N1001" s="15"/>
    </row>
    <row r="1002" spans="14:14" ht="15.75" customHeight="1" x14ac:dyDescent="0.25">
      <c r="N1002" s="15"/>
    </row>
    <row r="1003" spans="14:14" ht="15.75" customHeight="1" x14ac:dyDescent="0.25">
      <c r="N1003" s="15"/>
    </row>
    <row r="1004" spans="14:14" ht="15.75" customHeight="1" x14ac:dyDescent="0.25">
      <c r="N1004" s="15"/>
    </row>
  </sheetData>
  <sheetProtection algorithmName="SHA-512" hashValue="KA/CReNLop+oxy5QXN5UxAUWdAcSEz4iHQMOJ3vCmn2DHbKjRihSfPdb6OurSxAxFBUCu2DkTAPcP6F3IPJFUA==" saltValue="xR085gbGkVhh+5az12Izqw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9:E326 D9:D649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1"/>
  <sheetViews>
    <sheetView zoomScale="115" zoomScaleNormal="115" workbookViewId="0">
      <selection activeCell="E2" sqref="E2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1477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1">
        <v>2025</v>
      </c>
      <c r="D6" s="13"/>
      <c r="E6" s="13"/>
      <c r="F6" s="18" t="s">
        <v>7</v>
      </c>
      <c r="G6" s="147" t="s">
        <v>1301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42" t="s">
        <v>9</v>
      </c>
      <c r="B8" s="40" t="s">
        <v>10</v>
      </c>
      <c r="C8" s="40" t="s">
        <v>11</v>
      </c>
      <c r="D8" s="40" t="s">
        <v>12</v>
      </c>
      <c r="E8" s="40" t="s">
        <v>13</v>
      </c>
      <c r="F8" s="40" t="s">
        <v>14</v>
      </c>
      <c r="G8" s="40" t="s">
        <v>15</v>
      </c>
      <c r="H8" s="39" t="s">
        <v>16</v>
      </c>
      <c r="I8" s="38" t="s">
        <v>18</v>
      </c>
      <c r="J8" s="40" t="s">
        <v>19</v>
      </c>
      <c r="K8" s="40" t="s">
        <v>20</v>
      </c>
      <c r="L8" s="40" t="s">
        <v>21</v>
      </c>
      <c r="M8" s="40" t="s">
        <v>22</v>
      </c>
      <c r="N8" s="43" t="s">
        <v>23</v>
      </c>
    </row>
    <row r="9" spans="1:26" ht="15.75" x14ac:dyDescent="0.25">
      <c r="A9" s="41">
        <v>1</v>
      </c>
      <c r="B9" s="134" t="s">
        <v>1835</v>
      </c>
      <c r="C9" s="134" t="s">
        <v>1836</v>
      </c>
      <c r="D9" s="140" t="s">
        <v>26</v>
      </c>
      <c r="E9" s="64" t="s">
        <v>1837</v>
      </c>
      <c r="F9" s="141" t="s">
        <v>1774</v>
      </c>
      <c r="G9" s="140" t="s">
        <v>1775</v>
      </c>
      <c r="H9" s="137">
        <v>45931</v>
      </c>
      <c r="I9" s="142">
        <v>45000</v>
      </c>
      <c r="J9" s="143">
        <v>0</v>
      </c>
      <c r="K9" s="143">
        <v>1547.25</v>
      </c>
      <c r="L9" s="143">
        <v>0</v>
      </c>
      <c r="M9" s="143">
        <v>0</v>
      </c>
      <c r="N9" s="144">
        <f>I9-K9</f>
        <v>43452.75</v>
      </c>
    </row>
    <row r="10" spans="1:26" ht="15.75" x14ac:dyDescent="0.25">
      <c r="A10" s="41">
        <v>2</v>
      </c>
      <c r="B10" s="134" t="s">
        <v>1776</v>
      </c>
      <c r="C10" s="134" t="s">
        <v>1493</v>
      </c>
      <c r="D10" s="140" t="s">
        <v>26</v>
      </c>
      <c r="E10" s="64" t="s">
        <v>1777</v>
      </c>
      <c r="F10" s="141" t="s">
        <v>1774</v>
      </c>
      <c r="G10" s="140" t="s">
        <v>1775</v>
      </c>
      <c r="H10" s="136">
        <v>45383</v>
      </c>
      <c r="I10" s="142">
        <v>25000</v>
      </c>
      <c r="J10" s="143">
        <v>0</v>
      </c>
      <c r="K10" s="143">
        <v>0</v>
      </c>
      <c r="L10" s="143">
        <v>0</v>
      </c>
      <c r="M10" s="143">
        <v>0</v>
      </c>
      <c r="N10" s="144">
        <f t="shared" ref="N10:N36" si="0">I10-K10</f>
        <v>25000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41">
        <v>3</v>
      </c>
      <c r="B11" s="134" t="s">
        <v>1778</v>
      </c>
      <c r="C11" s="134" t="s">
        <v>1779</v>
      </c>
      <c r="D11" s="140" t="s">
        <v>26</v>
      </c>
      <c r="E11" s="133" t="s">
        <v>1494</v>
      </c>
      <c r="F11" s="141" t="s">
        <v>1774</v>
      </c>
      <c r="G11" s="140" t="s">
        <v>1775</v>
      </c>
      <c r="H11" s="136">
        <v>45748</v>
      </c>
      <c r="I11" s="142">
        <v>20000</v>
      </c>
      <c r="J11" s="143">
        <v>0</v>
      </c>
      <c r="K11" s="143">
        <v>0</v>
      </c>
      <c r="L11" s="143">
        <v>0</v>
      </c>
      <c r="M11" s="143">
        <v>0</v>
      </c>
      <c r="N11" s="144">
        <f t="shared" si="0"/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41">
        <v>4</v>
      </c>
      <c r="B12" s="134" t="s">
        <v>1780</v>
      </c>
      <c r="C12" s="134" t="s">
        <v>1781</v>
      </c>
      <c r="D12" s="140" t="s">
        <v>26</v>
      </c>
      <c r="E12" s="64" t="s">
        <v>1494</v>
      </c>
      <c r="F12" s="141" t="s">
        <v>1774</v>
      </c>
      <c r="G12" s="140" t="s">
        <v>1775</v>
      </c>
      <c r="H12" s="136">
        <v>44713</v>
      </c>
      <c r="I12" s="142">
        <v>20000</v>
      </c>
      <c r="J12" s="143">
        <v>0</v>
      </c>
      <c r="K12" s="143">
        <v>0</v>
      </c>
      <c r="L12" s="143">
        <v>0</v>
      </c>
      <c r="M12" s="143">
        <v>0</v>
      </c>
      <c r="N12" s="144">
        <f t="shared" si="0"/>
        <v>20000</v>
      </c>
    </row>
    <row r="13" spans="1:26" ht="15.75" x14ac:dyDescent="0.25">
      <c r="A13" s="41">
        <v>5</v>
      </c>
      <c r="B13" s="134" t="s">
        <v>1782</v>
      </c>
      <c r="C13" s="134" t="s">
        <v>1783</v>
      </c>
      <c r="D13" s="140" t="s">
        <v>26</v>
      </c>
      <c r="E13" s="64" t="s">
        <v>1494</v>
      </c>
      <c r="F13" s="141" t="s">
        <v>1774</v>
      </c>
      <c r="G13" s="140" t="s">
        <v>1775</v>
      </c>
      <c r="H13" s="136">
        <v>44835</v>
      </c>
      <c r="I13" s="142">
        <v>20000</v>
      </c>
      <c r="J13" s="143">
        <v>0</v>
      </c>
      <c r="K13" s="143">
        <v>0</v>
      </c>
      <c r="L13" s="143">
        <v>0</v>
      </c>
      <c r="M13" s="143">
        <v>0</v>
      </c>
      <c r="N13" s="144">
        <f t="shared" si="0"/>
        <v>20000</v>
      </c>
    </row>
    <row r="14" spans="1:26" ht="15.75" x14ac:dyDescent="0.25">
      <c r="A14" s="41">
        <v>6</v>
      </c>
      <c r="B14" s="135" t="s">
        <v>1784</v>
      </c>
      <c r="C14" s="135" t="s">
        <v>1785</v>
      </c>
      <c r="D14" s="140" t="s">
        <v>26</v>
      </c>
      <c r="E14" s="145" t="s">
        <v>1494</v>
      </c>
      <c r="F14" s="141" t="s">
        <v>1774</v>
      </c>
      <c r="G14" s="140" t="s">
        <v>1775</v>
      </c>
      <c r="H14" s="136">
        <v>45413</v>
      </c>
      <c r="I14" s="146">
        <v>20000</v>
      </c>
      <c r="J14" s="143">
        <v>0</v>
      </c>
      <c r="K14" s="143">
        <v>0</v>
      </c>
      <c r="L14" s="143">
        <v>0</v>
      </c>
      <c r="M14" s="143">
        <v>0</v>
      </c>
      <c r="N14" s="144">
        <f t="shared" si="0"/>
        <v>20000</v>
      </c>
    </row>
    <row r="15" spans="1:26" ht="15.75" x14ac:dyDescent="0.25">
      <c r="A15" s="41">
        <v>7</v>
      </c>
      <c r="B15" s="134" t="s">
        <v>1786</v>
      </c>
      <c r="C15" s="134" t="s">
        <v>1720</v>
      </c>
      <c r="D15" s="140" t="s">
        <v>26</v>
      </c>
      <c r="E15" s="64" t="s">
        <v>1494</v>
      </c>
      <c r="F15" s="141" t="s">
        <v>1774</v>
      </c>
      <c r="G15" s="140" t="s">
        <v>1775</v>
      </c>
      <c r="H15" s="136">
        <v>44197</v>
      </c>
      <c r="I15" s="142">
        <v>20000</v>
      </c>
      <c r="J15" s="143">
        <v>0</v>
      </c>
      <c r="K15" s="143">
        <v>0</v>
      </c>
      <c r="L15" s="143">
        <v>0</v>
      </c>
      <c r="M15" s="143">
        <v>0</v>
      </c>
      <c r="N15" s="144">
        <f t="shared" si="0"/>
        <v>20000</v>
      </c>
    </row>
    <row r="16" spans="1:26" ht="15.75" x14ac:dyDescent="0.25">
      <c r="A16" s="41">
        <v>8</v>
      </c>
      <c r="B16" s="134" t="s">
        <v>1626</v>
      </c>
      <c r="C16" s="134" t="s">
        <v>1787</v>
      </c>
      <c r="D16" s="140" t="s">
        <v>26</v>
      </c>
      <c r="E16" s="64" t="s">
        <v>1495</v>
      </c>
      <c r="F16" s="141" t="s">
        <v>1774</v>
      </c>
      <c r="G16" s="140" t="s">
        <v>1775</v>
      </c>
      <c r="H16" s="136">
        <v>45505</v>
      </c>
      <c r="I16" s="142">
        <v>18000</v>
      </c>
      <c r="J16" s="143">
        <v>0</v>
      </c>
      <c r="K16" s="143">
        <v>0</v>
      </c>
      <c r="L16" s="143">
        <v>0</v>
      </c>
      <c r="M16" s="143">
        <v>0</v>
      </c>
      <c r="N16" s="144">
        <f t="shared" si="0"/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41">
        <v>9</v>
      </c>
      <c r="B17" s="134" t="s">
        <v>1254</v>
      </c>
      <c r="C17" s="134" t="s">
        <v>1255</v>
      </c>
      <c r="D17" s="140" t="s">
        <v>29</v>
      </c>
      <c r="E17" s="64" t="s">
        <v>1495</v>
      </c>
      <c r="F17" s="141" t="s">
        <v>1774</v>
      </c>
      <c r="G17" s="140" t="s">
        <v>1775</v>
      </c>
      <c r="H17" s="137">
        <v>43160</v>
      </c>
      <c r="I17" s="142">
        <v>18000</v>
      </c>
      <c r="J17" s="143">
        <v>0</v>
      </c>
      <c r="K17" s="143">
        <v>0</v>
      </c>
      <c r="L17" s="143">
        <v>0</v>
      </c>
      <c r="M17" s="143">
        <v>0</v>
      </c>
      <c r="N17" s="144">
        <f t="shared" si="0"/>
        <v>18000</v>
      </c>
    </row>
    <row r="18" spans="1:26" ht="15.75" x14ac:dyDescent="0.25">
      <c r="A18" s="41">
        <v>10</v>
      </c>
      <c r="B18" s="134" t="s">
        <v>1788</v>
      </c>
      <c r="C18" s="134" t="s">
        <v>1789</v>
      </c>
      <c r="D18" s="140" t="s">
        <v>29</v>
      </c>
      <c r="E18" s="64" t="s">
        <v>1495</v>
      </c>
      <c r="F18" s="141" t="s">
        <v>1774</v>
      </c>
      <c r="G18" s="140" t="s">
        <v>1775</v>
      </c>
      <c r="H18" s="136">
        <v>43405</v>
      </c>
      <c r="I18" s="142">
        <v>18000</v>
      </c>
      <c r="J18" s="143">
        <v>0</v>
      </c>
      <c r="K18" s="143">
        <v>0</v>
      </c>
      <c r="L18" s="143">
        <v>0</v>
      </c>
      <c r="M18" s="143">
        <v>0</v>
      </c>
      <c r="N18" s="144">
        <f t="shared" si="0"/>
        <v>18000</v>
      </c>
    </row>
    <row r="19" spans="1:26" ht="15.75" x14ac:dyDescent="0.25">
      <c r="A19" s="41">
        <v>11</v>
      </c>
      <c r="B19" s="134" t="s">
        <v>1790</v>
      </c>
      <c r="C19" s="134" t="s">
        <v>1679</v>
      </c>
      <c r="D19" s="140" t="s">
        <v>26</v>
      </c>
      <c r="E19" s="133" t="s">
        <v>1495</v>
      </c>
      <c r="F19" s="141" t="s">
        <v>1774</v>
      </c>
      <c r="G19" s="140" t="s">
        <v>1775</v>
      </c>
      <c r="H19" s="136">
        <v>45474</v>
      </c>
      <c r="I19" s="142">
        <v>18000</v>
      </c>
      <c r="J19" s="143">
        <v>0</v>
      </c>
      <c r="K19" s="143">
        <v>0</v>
      </c>
      <c r="L19" s="143">
        <v>0</v>
      </c>
      <c r="M19" s="143">
        <v>0</v>
      </c>
      <c r="N19" s="144">
        <f t="shared" si="0"/>
        <v>18000</v>
      </c>
    </row>
    <row r="20" spans="1:26" ht="15.75" customHeight="1" x14ac:dyDescent="0.25">
      <c r="A20" s="41">
        <v>12</v>
      </c>
      <c r="B20" s="134" t="s">
        <v>1791</v>
      </c>
      <c r="C20" s="134" t="s">
        <v>1792</v>
      </c>
      <c r="D20" s="140" t="s">
        <v>26</v>
      </c>
      <c r="E20" s="64" t="s">
        <v>1495</v>
      </c>
      <c r="F20" s="141" t="s">
        <v>1774</v>
      </c>
      <c r="G20" s="140" t="s">
        <v>1775</v>
      </c>
      <c r="H20" s="136">
        <v>44256</v>
      </c>
      <c r="I20" s="142">
        <v>18000</v>
      </c>
      <c r="J20" s="143">
        <v>0</v>
      </c>
      <c r="K20" s="143">
        <v>0</v>
      </c>
      <c r="L20" s="143">
        <v>0</v>
      </c>
      <c r="M20" s="143">
        <v>0</v>
      </c>
      <c r="N20" s="144">
        <f t="shared" si="0"/>
        <v>18000</v>
      </c>
    </row>
    <row r="21" spans="1:26" ht="15.75" customHeight="1" x14ac:dyDescent="0.25">
      <c r="A21" s="41">
        <v>13</v>
      </c>
      <c r="B21" s="134" t="s">
        <v>1248</v>
      </c>
      <c r="C21" s="134" t="s">
        <v>1249</v>
      </c>
      <c r="D21" s="140" t="s">
        <v>26</v>
      </c>
      <c r="E21" s="64" t="s">
        <v>1495</v>
      </c>
      <c r="F21" s="141" t="s">
        <v>1774</v>
      </c>
      <c r="G21" s="140" t="s">
        <v>1775</v>
      </c>
      <c r="H21" s="136">
        <v>44531</v>
      </c>
      <c r="I21" s="142">
        <v>18000</v>
      </c>
      <c r="J21" s="143">
        <v>0</v>
      </c>
      <c r="K21" s="143">
        <v>0</v>
      </c>
      <c r="L21" s="143">
        <v>0</v>
      </c>
      <c r="M21" s="143">
        <v>0</v>
      </c>
      <c r="N21" s="144">
        <f>I21-K21</f>
        <v>18000</v>
      </c>
    </row>
    <row r="22" spans="1:26" ht="15.75" customHeight="1" x14ac:dyDescent="0.25">
      <c r="A22" s="41">
        <v>14</v>
      </c>
      <c r="B22" s="134" t="s">
        <v>1619</v>
      </c>
      <c r="C22" s="134" t="s">
        <v>1793</v>
      </c>
      <c r="D22" s="140" t="s">
        <v>26</v>
      </c>
      <c r="E22" s="133" t="s">
        <v>1794</v>
      </c>
      <c r="F22" s="141" t="s">
        <v>1774</v>
      </c>
      <c r="G22" s="140" t="s">
        <v>1775</v>
      </c>
      <c r="H22" s="136">
        <v>45474</v>
      </c>
      <c r="I22" s="142">
        <v>16000</v>
      </c>
      <c r="J22" s="143">
        <v>0</v>
      </c>
      <c r="K22" s="143">
        <v>0</v>
      </c>
      <c r="L22" s="143">
        <v>0</v>
      </c>
      <c r="M22" s="143">
        <v>0</v>
      </c>
      <c r="N22" s="144">
        <f t="shared" si="0"/>
        <v>16000</v>
      </c>
    </row>
    <row r="23" spans="1:26" ht="15.75" customHeight="1" x14ac:dyDescent="0.25">
      <c r="A23" s="41">
        <v>15</v>
      </c>
      <c r="B23" s="134" t="s">
        <v>1246</v>
      </c>
      <c r="C23" s="134" t="s">
        <v>1247</v>
      </c>
      <c r="D23" s="140" t="s">
        <v>29</v>
      </c>
      <c r="E23" s="64" t="s">
        <v>1496</v>
      </c>
      <c r="F23" s="141" t="s">
        <v>1774</v>
      </c>
      <c r="G23" s="140" t="s">
        <v>1775</v>
      </c>
      <c r="H23" s="136">
        <v>44409</v>
      </c>
      <c r="I23" s="142">
        <v>16000</v>
      </c>
      <c r="J23" s="143">
        <v>0</v>
      </c>
      <c r="K23" s="143">
        <v>0</v>
      </c>
      <c r="L23" s="143">
        <v>0</v>
      </c>
      <c r="M23" s="143">
        <v>0</v>
      </c>
      <c r="N23" s="144">
        <f t="shared" si="0"/>
        <v>16000</v>
      </c>
    </row>
    <row r="24" spans="1:26" ht="15.75" customHeight="1" x14ac:dyDescent="0.25">
      <c r="A24" s="41">
        <v>16</v>
      </c>
      <c r="B24" s="134" t="s">
        <v>1795</v>
      </c>
      <c r="C24" s="134" t="s">
        <v>1796</v>
      </c>
      <c r="D24" s="140" t="s">
        <v>26</v>
      </c>
      <c r="E24" s="64" t="s">
        <v>1496</v>
      </c>
      <c r="F24" s="141" t="s">
        <v>1774</v>
      </c>
      <c r="G24" s="140" t="s">
        <v>1775</v>
      </c>
      <c r="H24" s="136">
        <v>44927</v>
      </c>
      <c r="I24" s="142">
        <v>16000</v>
      </c>
      <c r="J24" s="143">
        <v>0</v>
      </c>
      <c r="K24" s="143">
        <v>0</v>
      </c>
      <c r="L24" s="143">
        <v>0</v>
      </c>
      <c r="M24" s="143">
        <v>0</v>
      </c>
      <c r="N24" s="144">
        <f t="shared" si="0"/>
        <v>16000</v>
      </c>
    </row>
    <row r="25" spans="1:26" ht="15.75" customHeight="1" x14ac:dyDescent="0.25">
      <c r="A25" s="41">
        <v>17</v>
      </c>
      <c r="B25" s="134" t="s">
        <v>1797</v>
      </c>
      <c r="C25" s="134" t="s">
        <v>1721</v>
      </c>
      <c r="D25" s="140" t="s">
        <v>26</v>
      </c>
      <c r="E25" s="64" t="s">
        <v>1496</v>
      </c>
      <c r="F25" s="141" t="s">
        <v>1774</v>
      </c>
      <c r="G25" s="140" t="s">
        <v>1775</v>
      </c>
      <c r="H25" s="136">
        <v>45658</v>
      </c>
      <c r="I25" s="142">
        <v>16000</v>
      </c>
      <c r="J25" s="143">
        <v>0</v>
      </c>
      <c r="K25" s="143">
        <v>0</v>
      </c>
      <c r="L25" s="143">
        <v>0</v>
      </c>
      <c r="M25" s="143">
        <v>0</v>
      </c>
      <c r="N25" s="144">
        <f t="shared" si="0"/>
        <v>16000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41">
        <v>18</v>
      </c>
      <c r="B26" s="134" t="s">
        <v>648</v>
      </c>
      <c r="C26" s="134" t="s">
        <v>1253</v>
      </c>
      <c r="D26" s="140" t="s">
        <v>26</v>
      </c>
      <c r="E26" s="64" t="s">
        <v>1496</v>
      </c>
      <c r="F26" s="141" t="s">
        <v>1774</v>
      </c>
      <c r="G26" s="140" t="s">
        <v>1775</v>
      </c>
      <c r="H26" s="136">
        <v>42552</v>
      </c>
      <c r="I26" s="142">
        <v>25000</v>
      </c>
      <c r="J26" s="143">
        <v>0</v>
      </c>
      <c r="K26" s="143">
        <v>0</v>
      </c>
      <c r="L26" s="143">
        <v>0</v>
      </c>
      <c r="M26" s="143">
        <v>0</v>
      </c>
      <c r="N26" s="144">
        <f t="shared" si="0"/>
        <v>25000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1">
        <v>19</v>
      </c>
      <c r="B27" s="134" t="s">
        <v>1800</v>
      </c>
      <c r="C27" s="134" t="s">
        <v>1251</v>
      </c>
      <c r="D27" s="140" t="s">
        <v>26</v>
      </c>
      <c r="E27" s="64" t="s">
        <v>1496</v>
      </c>
      <c r="F27" s="141" t="s">
        <v>1774</v>
      </c>
      <c r="G27" s="140" t="s">
        <v>1775</v>
      </c>
      <c r="H27" s="136">
        <v>44774</v>
      </c>
      <c r="I27" s="142">
        <v>16000</v>
      </c>
      <c r="J27" s="143">
        <v>0</v>
      </c>
      <c r="K27" s="143">
        <v>0</v>
      </c>
      <c r="L27" s="143">
        <v>0</v>
      </c>
      <c r="M27" s="143">
        <v>0</v>
      </c>
      <c r="N27" s="144">
        <f>I27-K27</f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41">
        <v>20</v>
      </c>
      <c r="B28" s="134" t="s">
        <v>1805</v>
      </c>
      <c r="C28" s="134" t="s">
        <v>1806</v>
      </c>
      <c r="D28" s="140" t="s">
        <v>26</v>
      </c>
      <c r="E28" s="64" t="s">
        <v>1496</v>
      </c>
      <c r="F28" s="141" t="s">
        <v>1774</v>
      </c>
      <c r="G28" s="140" t="s">
        <v>1775</v>
      </c>
      <c r="H28" s="136">
        <v>43586</v>
      </c>
      <c r="I28" s="142">
        <v>16000</v>
      </c>
      <c r="J28" s="143">
        <v>0</v>
      </c>
      <c r="K28" s="143">
        <v>0</v>
      </c>
      <c r="L28" s="143">
        <v>0</v>
      </c>
      <c r="M28" s="143">
        <v>0</v>
      </c>
      <c r="N28" s="144">
        <f>I28-K28</f>
        <v>16000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41">
        <v>21</v>
      </c>
      <c r="B29" s="134" t="s">
        <v>1798</v>
      </c>
      <c r="C29" s="134" t="s">
        <v>1799</v>
      </c>
      <c r="D29" s="140" t="s">
        <v>29</v>
      </c>
      <c r="E29" s="64" t="s">
        <v>1497</v>
      </c>
      <c r="F29" s="141" t="s">
        <v>1774</v>
      </c>
      <c r="G29" s="140" t="s">
        <v>1775</v>
      </c>
      <c r="H29" s="136">
        <v>45778</v>
      </c>
      <c r="I29" s="142">
        <v>15000</v>
      </c>
      <c r="J29" s="143">
        <v>0</v>
      </c>
      <c r="K29" s="143">
        <v>0</v>
      </c>
      <c r="L29" s="143">
        <v>0</v>
      </c>
      <c r="M29" s="143">
        <v>0</v>
      </c>
      <c r="N29" s="144">
        <f t="shared" si="0"/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41">
        <v>22</v>
      </c>
      <c r="B30" s="134" t="s">
        <v>1801</v>
      </c>
      <c r="C30" s="134" t="s">
        <v>1252</v>
      </c>
      <c r="D30" s="140" t="s">
        <v>29</v>
      </c>
      <c r="E30" s="64" t="s">
        <v>1497</v>
      </c>
      <c r="F30" s="141" t="s">
        <v>1774</v>
      </c>
      <c r="G30" s="140" t="s">
        <v>1775</v>
      </c>
      <c r="H30" s="69">
        <v>45200</v>
      </c>
      <c r="I30" s="142">
        <v>15000</v>
      </c>
      <c r="J30" s="143">
        <v>0</v>
      </c>
      <c r="K30" s="143">
        <v>0</v>
      </c>
      <c r="L30" s="143">
        <v>0</v>
      </c>
      <c r="M30" s="143">
        <v>0</v>
      </c>
      <c r="N30" s="144">
        <f t="shared" si="0"/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41">
        <v>23</v>
      </c>
      <c r="B31" s="134" t="s">
        <v>1773</v>
      </c>
      <c r="C31" s="134" t="s">
        <v>1802</v>
      </c>
      <c r="D31" s="140" t="s">
        <v>29</v>
      </c>
      <c r="E31" s="64" t="s">
        <v>1497</v>
      </c>
      <c r="F31" s="141" t="s">
        <v>1774</v>
      </c>
      <c r="G31" s="140" t="s">
        <v>1775</v>
      </c>
      <c r="H31" s="69">
        <v>45809</v>
      </c>
      <c r="I31" s="142">
        <v>15000</v>
      </c>
      <c r="J31" s="143">
        <v>0</v>
      </c>
      <c r="K31" s="143">
        <v>0</v>
      </c>
      <c r="L31" s="143">
        <v>0</v>
      </c>
      <c r="M31" s="143">
        <v>0</v>
      </c>
      <c r="N31" s="144">
        <f t="shared" si="0"/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41">
        <v>24</v>
      </c>
      <c r="B32" s="134" t="s">
        <v>1803</v>
      </c>
      <c r="C32" s="134" t="s">
        <v>1757</v>
      </c>
      <c r="D32" s="140" t="s">
        <v>29</v>
      </c>
      <c r="E32" s="64" t="s">
        <v>1497</v>
      </c>
      <c r="F32" s="141" t="s">
        <v>1774</v>
      </c>
      <c r="G32" s="140" t="s">
        <v>1775</v>
      </c>
      <c r="H32" s="136">
        <v>45809</v>
      </c>
      <c r="I32" s="142">
        <v>15000</v>
      </c>
      <c r="J32" s="143">
        <v>0</v>
      </c>
      <c r="K32" s="143">
        <v>0</v>
      </c>
      <c r="L32" s="143">
        <v>0</v>
      </c>
      <c r="M32" s="143">
        <v>0</v>
      </c>
      <c r="N32" s="144">
        <f t="shared" si="0"/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41">
        <v>25</v>
      </c>
      <c r="B33" s="134" t="s">
        <v>1804</v>
      </c>
      <c r="C33" s="134" t="s">
        <v>1758</v>
      </c>
      <c r="D33" s="140" t="s">
        <v>29</v>
      </c>
      <c r="E33" s="64" t="s">
        <v>1497</v>
      </c>
      <c r="F33" s="141" t="s">
        <v>1774</v>
      </c>
      <c r="G33" s="140" t="s">
        <v>1775</v>
      </c>
      <c r="H33" s="136">
        <v>45809</v>
      </c>
      <c r="I33" s="142">
        <v>15000</v>
      </c>
      <c r="J33" s="143">
        <v>0</v>
      </c>
      <c r="K33" s="143">
        <v>0</v>
      </c>
      <c r="L33" s="143">
        <v>0</v>
      </c>
      <c r="M33" s="143">
        <v>0</v>
      </c>
      <c r="N33" s="144">
        <f t="shared" si="0"/>
        <v>15000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41">
        <v>26</v>
      </c>
      <c r="B34" s="134" t="s">
        <v>1250</v>
      </c>
      <c r="C34" s="134" t="s">
        <v>1807</v>
      </c>
      <c r="D34" s="140" t="s">
        <v>29</v>
      </c>
      <c r="E34" s="64" t="s">
        <v>1498</v>
      </c>
      <c r="F34" s="141" t="s">
        <v>1774</v>
      </c>
      <c r="G34" s="140" t="s">
        <v>1775</v>
      </c>
      <c r="H34" s="136">
        <v>45292</v>
      </c>
      <c r="I34" s="142">
        <v>13000</v>
      </c>
      <c r="J34" s="143">
        <v>0</v>
      </c>
      <c r="K34" s="143">
        <v>0</v>
      </c>
      <c r="L34" s="143">
        <v>0</v>
      </c>
      <c r="M34" s="143">
        <v>0</v>
      </c>
      <c r="N34" s="144">
        <f t="shared" si="0"/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41">
        <v>27</v>
      </c>
      <c r="B35" s="134" t="s">
        <v>1808</v>
      </c>
      <c r="C35" s="134" t="s">
        <v>1809</v>
      </c>
      <c r="D35" s="140" t="s">
        <v>26</v>
      </c>
      <c r="E35" s="64" t="s">
        <v>1498</v>
      </c>
      <c r="F35" s="141" t="s">
        <v>1774</v>
      </c>
      <c r="G35" s="140" t="s">
        <v>1775</v>
      </c>
      <c r="H35" s="69">
        <v>45413</v>
      </c>
      <c r="I35" s="142">
        <v>13000</v>
      </c>
      <c r="J35" s="143">
        <v>0</v>
      </c>
      <c r="K35" s="143">
        <v>0</v>
      </c>
      <c r="L35" s="143">
        <v>0</v>
      </c>
      <c r="M35" s="143">
        <v>0</v>
      </c>
      <c r="N35" s="144">
        <f t="shared" si="0"/>
        <v>13000</v>
      </c>
    </row>
    <row r="36" spans="1:26" ht="15.75" customHeight="1" x14ac:dyDescent="0.25">
      <c r="A36" s="41">
        <v>28</v>
      </c>
      <c r="B36" s="134" t="s">
        <v>1810</v>
      </c>
      <c r="C36" s="134" t="s">
        <v>1256</v>
      </c>
      <c r="D36" s="140" t="s">
        <v>29</v>
      </c>
      <c r="E36" s="64" t="s">
        <v>1499</v>
      </c>
      <c r="F36" s="141" t="s">
        <v>1774</v>
      </c>
      <c r="G36" s="140" t="s">
        <v>1775</v>
      </c>
      <c r="H36" s="136">
        <v>43405</v>
      </c>
      <c r="I36" s="142">
        <v>12618</v>
      </c>
      <c r="J36" s="143">
        <v>0</v>
      </c>
      <c r="K36" s="143">
        <v>0</v>
      </c>
      <c r="L36" s="143">
        <v>0</v>
      </c>
      <c r="M36" s="143">
        <v>0</v>
      </c>
      <c r="N36" s="144">
        <f t="shared" si="0"/>
        <v>12618</v>
      </c>
    </row>
    <row r="37" spans="1:26" ht="15.75" customHeight="1" thickBot="1" x14ac:dyDescent="0.3">
      <c r="C37" s="9"/>
      <c r="I37" s="132">
        <f>SUM(I9:I36)</f>
        <v>512618</v>
      </c>
      <c r="J37" s="28"/>
      <c r="K37" s="28"/>
      <c r="L37" s="28"/>
      <c r="M37" s="28"/>
      <c r="N37" s="132">
        <f>SUM(N9:N36)</f>
        <v>511070.75</v>
      </c>
    </row>
    <row r="38" spans="1:26" ht="15.75" customHeight="1" thickTop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</sheetData>
  <sheetProtection algorithmName="SHA-512" hashValue="hmBAYe0KCdzu+Z+SxPSAB+X/QwJnd0p/I01pT13j492oYx7Z1Ok2DjcL6WQioTsXRW3ZLul3ZBWBF/52hukJbw==" saltValue="Fm8S9qFzaOojiNO8qfpd0Q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1257</v>
      </c>
      <c r="B3" s="10" t="s">
        <v>1258</v>
      </c>
      <c r="C3" s="10" t="s">
        <v>1259</v>
      </c>
      <c r="D3" s="10" t="s">
        <v>1260</v>
      </c>
      <c r="F3" s="2" t="s">
        <v>1261</v>
      </c>
      <c r="G3" s="2" t="s">
        <v>1262</v>
      </c>
      <c r="H3" s="2" t="s">
        <v>1263</v>
      </c>
      <c r="J3" s="10" t="s">
        <v>1264</v>
      </c>
      <c r="K3" s="10" t="s">
        <v>1265</v>
      </c>
    </row>
    <row r="4" spans="1:11" x14ac:dyDescent="0.25">
      <c r="B4" s="10" t="s">
        <v>26</v>
      </c>
      <c r="C4" s="10" t="s">
        <v>3</v>
      </c>
      <c r="D4" s="10" t="s">
        <v>1266</v>
      </c>
      <c r="F4" s="10" t="s">
        <v>1266</v>
      </c>
      <c r="G4" s="10" t="s">
        <v>1267</v>
      </c>
      <c r="H4" s="10">
        <v>14</v>
      </c>
      <c r="J4" s="10">
        <v>2021</v>
      </c>
      <c r="K4" s="11" t="s">
        <v>1268</v>
      </c>
    </row>
    <row r="5" spans="1:11" x14ac:dyDescent="0.25">
      <c r="B5" s="10" t="s">
        <v>29</v>
      </c>
      <c r="C5" s="10" t="s">
        <v>1269</v>
      </c>
      <c r="D5" s="10" t="s">
        <v>1270</v>
      </c>
      <c r="F5" s="10" t="s">
        <v>1266</v>
      </c>
      <c r="G5" s="10" t="s">
        <v>5</v>
      </c>
      <c r="H5" s="10">
        <v>1445</v>
      </c>
      <c r="J5" s="10">
        <v>2022</v>
      </c>
      <c r="K5" s="11" t="s">
        <v>1271</v>
      </c>
    </row>
    <row r="6" spans="1:11" x14ac:dyDescent="0.25">
      <c r="C6" s="10" t="s">
        <v>1272</v>
      </c>
      <c r="D6" s="10" t="s">
        <v>1273</v>
      </c>
      <c r="F6" s="10" t="s">
        <v>1266</v>
      </c>
      <c r="G6" s="10" t="s">
        <v>1274</v>
      </c>
      <c r="H6" s="10">
        <v>1446</v>
      </c>
      <c r="K6" s="11" t="s">
        <v>1245</v>
      </c>
    </row>
    <row r="7" spans="1:11" x14ac:dyDescent="0.25">
      <c r="C7" s="10" t="s">
        <v>1275</v>
      </c>
      <c r="D7" s="10" t="s">
        <v>1276</v>
      </c>
      <c r="F7" s="10" t="s">
        <v>1266</v>
      </c>
      <c r="G7" s="10" t="s">
        <v>1277</v>
      </c>
      <c r="H7" s="10">
        <v>5</v>
      </c>
      <c r="K7" s="11" t="s">
        <v>8</v>
      </c>
    </row>
    <row r="8" spans="1:11" x14ac:dyDescent="0.25">
      <c r="C8" s="10" t="s">
        <v>1278</v>
      </c>
      <c r="D8" s="10" t="s">
        <v>1279</v>
      </c>
      <c r="F8" s="10" t="s">
        <v>1266</v>
      </c>
      <c r="G8" s="10" t="s">
        <v>1280</v>
      </c>
      <c r="H8" s="10">
        <v>2088</v>
      </c>
      <c r="K8" s="11" t="s">
        <v>1281</v>
      </c>
    </row>
    <row r="9" spans="1:11" x14ac:dyDescent="0.25">
      <c r="C9" s="10" t="s">
        <v>1282</v>
      </c>
      <c r="D9" s="10" t="s">
        <v>1283</v>
      </c>
      <c r="F9" s="10" t="s">
        <v>1266</v>
      </c>
      <c r="G9" s="10" t="s">
        <v>1284</v>
      </c>
      <c r="H9" s="10">
        <v>21</v>
      </c>
      <c r="K9" s="11" t="s">
        <v>1285</v>
      </c>
    </row>
    <row r="10" spans="1:11" x14ac:dyDescent="0.25">
      <c r="C10" s="10" t="s">
        <v>1286</v>
      </c>
      <c r="D10" s="10" t="s">
        <v>1287</v>
      </c>
      <c r="F10" s="10" t="s">
        <v>1266</v>
      </c>
      <c r="G10" s="10" t="s">
        <v>1288</v>
      </c>
      <c r="H10" s="10">
        <v>1581</v>
      </c>
      <c r="K10" s="11" t="s">
        <v>1289</v>
      </c>
    </row>
    <row r="11" spans="1:11" x14ac:dyDescent="0.25">
      <c r="C11" s="10" t="s">
        <v>1290</v>
      </c>
      <c r="D11" s="10" t="s">
        <v>1291</v>
      </c>
      <c r="F11" s="10" t="s">
        <v>1266</v>
      </c>
      <c r="G11" s="10" t="s">
        <v>1292</v>
      </c>
      <c r="H11" s="10">
        <v>4</v>
      </c>
      <c r="K11" s="11" t="s">
        <v>1293</v>
      </c>
    </row>
    <row r="12" spans="1:11" x14ac:dyDescent="0.25">
      <c r="C12" s="10" t="s">
        <v>1294</v>
      </c>
      <c r="D12" s="10" t="s">
        <v>1295</v>
      </c>
      <c r="F12" s="10" t="s">
        <v>1266</v>
      </c>
      <c r="G12" s="10" t="s">
        <v>1296</v>
      </c>
      <c r="H12" s="10">
        <v>22</v>
      </c>
      <c r="K12" s="11" t="s">
        <v>1297</v>
      </c>
    </row>
    <row r="13" spans="1:11" x14ac:dyDescent="0.25">
      <c r="F13" s="10" t="s">
        <v>1266</v>
      </c>
      <c r="G13" s="10" t="s">
        <v>1298</v>
      </c>
      <c r="H13" s="10">
        <v>31</v>
      </c>
      <c r="K13" s="11" t="s">
        <v>1299</v>
      </c>
    </row>
    <row r="14" spans="1:11" x14ac:dyDescent="0.25">
      <c r="F14" s="10" t="s">
        <v>1266</v>
      </c>
      <c r="G14" s="10" t="s">
        <v>1300</v>
      </c>
      <c r="H14" s="10">
        <v>12</v>
      </c>
      <c r="K14" s="11" t="s">
        <v>1301</v>
      </c>
    </row>
    <row r="15" spans="1:11" x14ac:dyDescent="0.25">
      <c r="F15" s="10" t="s">
        <v>1266</v>
      </c>
      <c r="G15" s="10" t="s">
        <v>1302</v>
      </c>
      <c r="H15" s="10">
        <v>9</v>
      </c>
      <c r="K15" s="11" t="s">
        <v>1303</v>
      </c>
    </row>
    <row r="16" spans="1:11" x14ac:dyDescent="0.25">
      <c r="F16" s="10" t="s">
        <v>1266</v>
      </c>
      <c r="G16" s="10" t="s">
        <v>1304</v>
      </c>
      <c r="H16" s="10">
        <v>34</v>
      </c>
      <c r="K16" s="11"/>
    </row>
    <row r="17" spans="6:11" x14ac:dyDescent="0.25">
      <c r="F17" s="10" t="s">
        <v>1266</v>
      </c>
      <c r="G17" s="10" t="s">
        <v>1305</v>
      </c>
      <c r="H17" s="10">
        <v>1568</v>
      </c>
      <c r="K17" s="11"/>
    </row>
    <row r="18" spans="6:11" x14ac:dyDescent="0.25">
      <c r="F18" s="10" t="s">
        <v>1266</v>
      </c>
      <c r="G18" s="10" t="s">
        <v>1306</v>
      </c>
      <c r="H18" s="10">
        <v>1366</v>
      </c>
      <c r="K18" s="11"/>
    </row>
    <row r="19" spans="6:11" x14ac:dyDescent="0.25">
      <c r="F19" s="10" t="s">
        <v>1266</v>
      </c>
      <c r="G19" s="10" t="s">
        <v>1307</v>
      </c>
      <c r="H19" s="10">
        <v>18</v>
      </c>
      <c r="K19" s="11"/>
    </row>
    <row r="20" spans="6:11" x14ac:dyDescent="0.25">
      <c r="F20" s="10" t="s">
        <v>1266</v>
      </c>
      <c r="G20" s="10" t="s">
        <v>1308</v>
      </c>
      <c r="H20" s="10">
        <v>36</v>
      </c>
    </row>
    <row r="21" spans="6:11" ht="15.75" customHeight="1" x14ac:dyDescent="0.25">
      <c r="F21" s="10" t="s">
        <v>1266</v>
      </c>
      <c r="G21" s="10" t="s">
        <v>1309</v>
      </c>
      <c r="H21" s="10">
        <v>2087</v>
      </c>
    </row>
    <row r="22" spans="6:11" ht="15.75" customHeight="1" x14ac:dyDescent="0.25">
      <c r="F22" s="10" t="s">
        <v>1266</v>
      </c>
      <c r="G22" s="10" t="s">
        <v>1310</v>
      </c>
      <c r="H22" s="10">
        <v>26</v>
      </c>
    </row>
    <row r="23" spans="6:11" ht="15.75" customHeight="1" x14ac:dyDescent="0.25">
      <c r="F23" s="10" t="s">
        <v>1266</v>
      </c>
      <c r="G23" s="10" t="s">
        <v>1311</v>
      </c>
      <c r="H23" s="10">
        <v>1909</v>
      </c>
    </row>
    <row r="24" spans="6:11" ht="15.75" customHeight="1" x14ac:dyDescent="0.25">
      <c r="F24" s="10" t="s">
        <v>1266</v>
      </c>
      <c r="G24" s="10" t="s">
        <v>1312</v>
      </c>
      <c r="H24" s="10">
        <v>15</v>
      </c>
    </row>
    <row r="25" spans="6:11" ht="15.75" customHeight="1" x14ac:dyDescent="0.25">
      <c r="F25" s="10" t="s">
        <v>1266</v>
      </c>
      <c r="G25" s="10" t="s">
        <v>1313</v>
      </c>
      <c r="H25" s="10">
        <v>32</v>
      </c>
    </row>
    <row r="26" spans="6:11" ht="15.75" customHeight="1" x14ac:dyDescent="0.25">
      <c r="F26" s="10" t="s">
        <v>1266</v>
      </c>
      <c r="G26" s="10" t="s">
        <v>1314</v>
      </c>
      <c r="H26" s="10">
        <v>1706</v>
      </c>
    </row>
    <row r="27" spans="6:11" ht="15.75" customHeight="1" x14ac:dyDescent="0.25">
      <c r="F27" s="10" t="s">
        <v>1266</v>
      </c>
      <c r="G27" s="10" t="s">
        <v>1315</v>
      </c>
      <c r="H27" s="10">
        <v>1495</v>
      </c>
    </row>
    <row r="28" spans="6:11" ht="15.75" customHeight="1" x14ac:dyDescent="0.25">
      <c r="F28" s="10" t="s">
        <v>1266</v>
      </c>
      <c r="G28" s="10" t="s">
        <v>1316</v>
      </c>
      <c r="H28" s="10">
        <v>27</v>
      </c>
    </row>
    <row r="29" spans="6:11" ht="15.75" customHeight="1" x14ac:dyDescent="0.25">
      <c r="F29" s="10" t="s">
        <v>1266</v>
      </c>
      <c r="G29" s="10" t="s">
        <v>1317</v>
      </c>
      <c r="H29" s="10">
        <v>25</v>
      </c>
    </row>
    <row r="30" spans="6:11" ht="15.75" customHeight="1" x14ac:dyDescent="0.25">
      <c r="F30" s="10" t="s">
        <v>1266</v>
      </c>
      <c r="G30" s="10" t="s">
        <v>1318</v>
      </c>
      <c r="H30" s="10">
        <v>1663</v>
      </c>
    </row>
    <row r="31" spans="6:11" ht="15.75" customHeight="1" x14ac:dyDescent="0.25">
      <c r="F31" s="10" t="s">
        <v>1266</v>
      </c>
      <c r="G31" s="10" t="s">
        <v>1319</v>
      </c>
      <c r="H31" s="10">
        <v>17</v>
      </c>
    </row>
    <row r="32" spans="6:11" ht="15.75" customHeight="1" x14ac:dyDescent="0.25">
      <c r="F32" s="10" t="s">
        <v>1266</v>
      </c>
      <c r="G32" s="10" t="s">
        <v>1320</v>
      </c>
      <c r="H32" s="10">
        <v>1649</v>
      </c>
    </row>
    <row r="33" spans="6:8" ht="15.75" customHeight="1" x14ac:dyDescent="0.25">
      <c r="F33" s="10" t="s">
        <v>1266</v>
      </c>
      <c r="G33" s="10" t="s">
        <v>1321</v>
      </c>
      <c r="H33" s="10">
        <v>20</v>
      </c>
    </row>
    <row r="34" spans="6:8" ht="15.75" customHeight="1" x14ac:dyDescent="0.25">
      <c r="F34" s="10" t="s">
        <v>1266</v>
      </c>
      <c r="G34" s="10" t="s">
        <v>1322</v>
      </c>
      <c r="H34" s="10">
        <v>11</v>
      </c>
    </row>
    <row r="35" spans="6:8" ht="15.75" customHeight="1" x14ac:dyDescent="0.25">
      <c r="F35" s="10" t="s">
        <v>1266</v>
      </c>
      <c r="G35" s="10" t="s">
        <v>1323</v>
      </c>
      <c r="H35" s="10">
        <v>8</v>
      </c>
    </row>
    <row r="36" spans="6:8" ht="15.75" customHeight="1" x14ac:dyDescent="0.25">
      <c r="F36" s="10" t="s">
        <v>1266</v>
      </c>
      <c r="G36" s="10" t="s">
        <v>1324</v>
      </c>
      <c r="H36" s="10">
        <v>23</v>
      </c>
    </row>
    <row r="37" spans="6:8" ht="15.75" customHeight="1" x14ac:dyDescent="0.25">
      <c r="F37" s="10" t="s">
        <v>1266</v>
      </c>
      <c r="G37" s="10" t="s">
        <v>1325</v>
      </c>
      <c r="H37" s="10">
        <v>1447</v>
      </c>
    </row>
    <row r="38" spans="6:8" ht="15.75" customHeight="1" x14ac:dyDescent="0.25">
      <c r="F38" s="10" t="s">
        <v>1266</v>
      </c>
      <c r="G38" s="10" t="s">
        <v>1326</v>
      </c>
      <c r="H38" s="10">
        <v>1925</v>
      </c>
    </row>
    <row r="39" spans="6:8" ht="15.75" customHeight="1" x14ac:dyDescent="0.25">
      <c r="F39" s="10" t="s">
        <v>1266</v>
      </c>
      <c r="G39" s="10" t="s">
        <v>1327</v>
      </c>
      <c r="H39" s="10">
        <v>13</v>
      </c>
    </row>
    <row r="40" spans="6:8" ht="15.75" customHeight="1" x14ac:dyDescent="0.25">
      <c r="F40" s="10" t="s">
        <v>1270</v>
      </c>
      <c r="G40" s="10" t="s">
        <v>1328</v>
      </c>
      <c r="H40" s="10">
        <v>38</v>
      </c>
    </row>
    <row r="41" spans="6:8" ht="15.75" customHeight="1" x14ac:dyDescent="0.25">
      <c r="F41" s="10" t="s">
        <v>1270</v>
      </c>
      <c r="G41" s="10" t="s">
        <v>1329</v>
      </c>
      <c r="H41" s="10">
        <v>40</v>
      </c>
    </row>
    <row r="42" spans="6:8" ht="15.75" customHeight="1" x14ac:dyDescent="0.25">
      <c r="F42" s="10" t="s">
        <v>1270</v>
      </c>
      <c r="G42" s="10" t="s">
        <v>1330</v>
      </c>
      <c r="H42" s="10">
        <v>39</v>
      </c>
    </row>
    <row r="43" spans="6:8" ht="15.75" customHeight="1" x14ac:dyDescent="0.25">
      <c r="F43" s="10" t="s">
        <v>1270</v>
      </c>
      <c r="G43" s="10" t="s">
        <v>1331</v>
      </c>
      <c r="H43" s="10">
        <v>47</v>
      </c>
    </row>
    <row r="44" spans="6:8" ht="15.75" customHeight="1" x14ac:dyDescent="0.25">
      <c r="F44" s="10" t="s">
        <v>1270</v>
      </c>
      <c r="G44" s="10" t="s">
        <v>1332</v>
      </c>
      <c r="H44" s="10">
        <v>2060</v>
      </c>
    </row>
    <row r="45" spans="6:8" ht="15.75" customHeight="1" x14ac:dyDescent="0.25">
      <c r="F45" s="10" t="s">
        <v>1270</v>
      </c>
      <c r="G45" s="10" t="s">
        <v>1333</v>
      </c>
      <c r="H45" s="10">
        <v>43</v>
      </c>
    </row>
    <row r="46" spans="6:8" ht="15.75" customHeight="1" x14ac:dyDescent="0.25">
      <c r="F46" s="10" t="s">
        <v>1270</v>
      </c>
      <c r="G46" s="10" t="s">
        <v>1334</v>
      </c>
      <c r="H46" s="10">
        <v>842</v>
      </c>
    </row>
    <row r="47" spans="6:8" ht="15.75" customHeight="1" x14ac:dyDescent="0.25">
      <c r="F47" s="10" t="s">
        <v>1270</v>
      </c>
      <c r="G47" s="10" t="s">
        <v>1335</v>
      </c>
      <c r="H47" s="10">
        <v>37</v>
      </c>
    </row>
    <row r="48" spans="6:8" ht="15.75" customHeight="1" x14ac:dyDescent="0.25">
      <c r="F48" s="10" t="s">
        <v>1270</v>
      </c>
      <c r="G48" s="10" t="s">
        <v>1336</v>
      </c>
      <c r="H48" s="10">
        <v>41</v>
      </c>
    </row>
    <row r="49" spans="6:8" ht="15.75" customHeight="1" x14ac:dyDescent="0.25">
      <c r="F49" s="10" t="s">
        <v>1270</v>
      </c>
      <c r="G49" s="10" t="s">
        <v>1337</v>
      </c>
      <c r="H49" s="10">
        <v>2077</v>
      </c>
    </row>
    <row r="50" spans="6:8" ht="15.75" customHeight="1" x14ac:dyDescent="0.25">
      <c r="F50" s="10" t="s">
        <v>1270</v>
      </c>
      <c r="G50" s="10" t="s">
        <v>1338</v>
      </c>
      <c r="H50" s="10">
        <v>48</v>
      </c>
    </row>
    <row r="51" spans="6:8" ht="15.75" customHeight="1" x14ac:dyDescent="0.25">
      <c r="F51" s="10" t="s">
        <v>1270</v>
      </c>
      <c r="G51" s="10" t="s">
        <v>1339</v>
      </c>
      <c r="H51" s="10">
        <v>42</v>
      </c>
    </row>
    <row r="52" spans="6:8" ht="15.75" customHeight="1" x14ac:dyDescent="0.25">
      <c r="F52" s="10" t="s">
        <v>1270</v>
      </c>
      <c r="G52" s="10" t="s">
        <v>1340</v>
      </c>
      <c r="H52" s="10">
        <v>46</v>
      </c>
    </row>
    <row r="53" spans="6:8" ht="15.75" customHeight="1" x14ac:dyDescent="0.25">
      <c r="F53" s="10" t="s">
        <v>1270</v>
      </c>
      <c r="G53" s="10" t="s">
        <v>1341</v>
      </c>
      <c r="H53" s="10">
        <v>44</v>
      </c>
    </row>
    <row r="54" spans="6:8" ht="15.75" customHeight="1" x14ac:dyDescent="0.25">
      <c r="F54" s="10" t="s">
        <v>1270</v>
      </c>
      <c r="G54" s="10" t="s">
        <v>1342</v>
      </c>
      <c r="H54" s="10">
        <v>45</v>
      </c>
    </row>
    <row r="55" spans="6:8" ht="15.75" customHeight="1" x14ac:dyDescent="0.25">
      <c r="F55" s="10" t="s">
        <v>1273</v>
      </c>
      <c r="G55" s="10" t="s">
        <v>1343</v>
      </c>
      <c r="H55" s="10">
        <v>1681</v>
      </c>
    </row>
    <row r="56" spans="6:8" ht="15.75" customHeight="1" x14ac:dyDescent="0.25">
      <c r="F56" s="10" t="s">
        <v>1273</v>
      </c>
      <c r="G56" s="10" t="s">
        <v>1344</v>
      </c>
      <c r="H56" s="10">
        <v>68</v>
      </c>
    </row>
    <row r="57" spans="6:8" ht="15.75" customHeight="1" x14ac:dyDescent="0.25">
      <c r="F57" s="10" t="s">
        <v>1273</v>
      </c>
      <c r="G57" s="10" t="s">
        <v>1345</v>
      </c>
      <c r="H57" s="10">
        <v>1679</v>
      </c>
    </row>
    <row r="58" spans="6:8" ht="15.75" customHeight="1" x14ac:dyDescent="0.25">
      <c r="F58" s="10" t="s">
        <v>1273</v>
      </c>
      <c r="G58" s="10" t="s">
        <v>1346</v>
      </c>
      <c r="H58" s="10">
        <v>70</v>
      </c>
    </row>
    <row r="59" spans="6:8" ht="15.75" customHeight="1" x14ac:dyDescent="0.25">
      <c r="F59" s="10" t="s">
        <v>1273</v>
      </c>
      <c r="G59" s="10" t="s">
        <v>1347</v>
      </c>
      <c r="H59" s="10">
        <v>1701</v>
      </c>
    </row>
    <row r="60" spans="6:8" ht="15.75" customHeight="1" x14ac:dyDescent="0.25">
      <c r="F60" s="10" t="s">
        <v>1273</v>
      </c>
      <c r="G60" s="10" t="s">
        <v>1348</v>
      </c>
      <c r="H60" s="10">
        <v>71</v>
      </c>
    </row>
    <row r="61" spans="6:8" ht="15.75" customHeight="1" x14ac:dyDescent="0.25">
      <c r="F61" s="10" t="s">
        <v>1273</v>
      </c>
      <c r="G61" s="10" t="s">
        <v>1349</v>
      </c>
      <c r="H61" s="10">
        <v>57</v>
      </c>
    </row>
    <row r="62" spans="6:8" ht="15.75" customHeight="1" x14ac:dyDescent="0.25">
      <c r="F62" s="10" t="s">
        <v>1273</v>
      </c>
      <c r="G62" s="10" t="s">
        <v>1350</v>
      </c>
      <c r="H62" s="10">
        <v>1672</v>
      </c>
    </row>
    <row r="63" spans="6:8" ht="15.75" customHeight="1" x14ac:dyDescent="0.25">
      <c r="F63" s="10" t="s">
        <v>1273</v>
      </c>
      <c r="G63" s="10" t="s">
        <v>1351</v>
      </c>
      <c r="H63" s="10">
        <v>2048</v>
      </c>
    </row>
    <row r="64" spans="6:8" ht="15.75" customHeight="1" x14ac:dyDescent="0.25">
      <c r="F64" s="10" t="s">
        <v>1273</v>
      </c>
      <c r="G64" s="10" t="s">
        <v>1352</v>
      </c>
      <c r="H64" s="10">
        <v>55</v>
      </c>
    </row>
    <row r="65" spans="6:8" ht="15.75" customHeight="1" x14ac:dyDescent="0.25">
      <c r="F65" s="10" t="s">
        <v>1273</v>
      </c>
      <c r="G65" s="10" t="s">
        <v>1353</v>
      </c>
      <c r="H65" s="10">
        <v>564</v>
      </c>
    </row>
    <row r="66" spans="6:8" ht="15.75" customHeight="1" x14ac:dyDescent="0.25">
      <c r="F66" s="10" t="s">
        <v>1273</v>
      </c>
      <c r="G66" s="10" t="s">
        <v>1354</v>
      </c>
      <c r="H66" s="10">
        <v>56</v>
      </c>
    </row>
    <row r="67" spans="6:8" ht="15.75" customHeight="1" x14ac:dyDescent="0.25">
      <c r="F67" s="10" t="s">
        <v>1273</v>
      </c>
      <c r="G67" s="10" t="s">
        <v>1355</v>
      </c>
      <c r="H67" s="10">
        <v>51</v>
      </c>
    </row>
    <row r="68" spans="6:8" ht="15.75" customHeight="1" x14ac:dyDescent="0.25">
      <c r="F68" s="10" t="s">
        <v>1273</v>
      </c>
      <c r="G68" s="10" t="s">
        <v>1356</v>
      </c>
      <c r="H68" s="10">
        <v>1675</v>
      </c>
    </row>
    <row r="69" spans="6:8" ht="15.75" customHeight="1" x14ac:dyDescent="0.25">
      <c r="F69" s="10" t="s">
        <v>1273</v>
      </c>
      <c r="G69" s="10" t="s">
        <v>1357</v>
      </c>
      <c r="H69" s="10">
        <v>52</v>
      </c>
    </row>
    <row r="70" spans="6:8" ht="15.75" customHeight="1" x14ac:dyDescent="0.25">
      <c r="F70" s="10" t="s">
        <v>1273</v>
      </c>
      <c r="G70" s="10" t="s">
        <v>1358</v>
      </c>
      <c r="H70" s="10">
        <v>73</v>
      </c>
    </row>
    <row r="71" spans="6:8" ht="15.75" customHeight="1" x14ac:dyDescent="0.25">
      <c r="F71" s="10" t="s">
        <v>1273</v>
      </c>
      <c r="G71" s="10" t="s">
        <v>1359</v>
      </c>
      <c r="H71" s="10">
        <v>1676</v>
      </c>
    </row>
    <row r="72" spans="6:8" ht="15.75" customHeight="1" x14ac:dyDescent="0.25">
      <c r="F72" s="10" t="s">
        <v>1273</v>
      </c>
      <c r="G72" s="10" t="s">
        <v>1360</v>
      </c>
      <c r="H72" s="10">
        <v>64</v>
      </c>
    </row>
    <row r="73" spans="6:8" ht="15.75" customHeight="1" x14ac:dyDescent="0.25">
      <c r="F73" s="10" t="s">
        <v>1273</v>
      </c>
      <c r="G73" s="10" t="s">
        <v>1361</v>
      </c>
      <c r="H73" s="10">
        <v>76</v>
      </c>
    </row>
    <row r="74" spans="6:8" ht="15.75" customHeight="1" x14ac:dyDescent="0.25">
      <c r="F74" s="10" t="s">
        <v>1273</v>
      </c>
      <c r="G74" s="10" t="s">
        <v>1362</v>
      </c>
      <c r="H74" s="10">
        <v>50</v>
      </c>
    </row>
    <row r="75" spans="6:8" ht="15.75" customHeight="1" x14ac:dyDescent="0.25">
      <c r="F75" s="10" t="s">
        <v>1273</v>
      </c>
      <c r="G75" s="10" t="s">
        <v>1363</v>
      </c>
      <c r="H75" s="10">
        <v>54</v>
      </c>
    </row>
    <row r="76" spans="6:8" ht="15.75" customHeight="1" x14ac:dyDescent="0.25">
      <c r="F76" s="10" t="s">
        <v>1273</v>
      </c>
      <c r="G76" s="10" t="s">
        <v>1364</v>
      </c>
      <c r="H76" s="10">
        <v>75</v>
      </c>
    </row>
    <row r="77" spans="6:8" ht="15.75" customHeight="1" x14ac:dyDescent="0.25">
      <c r="F77" s="10" t="s">
        <v>1273</v>
      </c>
      <c r="G77" s="10" t="s">
        <v>1365</v>
      </c>
      <c r="H77" s="10">
        <v>58</v>
      </c>
    </row>
    <row r="78" spans="6:8" ht="15.75" customHeight="1" x14ac:dyDescent="0.25">
      <c r="F78" s="10" t="s">
        <v>1273</v>
      </c>
      <c r="G78" s="10" t="s">
        <v>1366</v>
      </c>
      <c r="H78" s="10">
        <v>1652</v>
      </c>
    </row>
    <row r="79" spans="6:8" ht="15.75" customHeight="1" x14ac:dyDescent="0.25">
      <c r="F79" s="10" t="s">
        <v>1273</v>
      </c>
      <c r="G79" s="10" t="s">
        <v>1367</v>
      </c>
      <c r="H79" s="10">
        <v>1737</v>
      </c>
    </row>
    <row r="80" spans="6:8" ht="15.75" customHeight="1" x14ac:dyDescent="0.25">
      <c r="F80" s="10" t="s">
        <v>1273</v>
      </c>
      <c r="G80" s="10" t="s">
        <v>1368</v>
      </c>
      <c r="H80" s="10">
        <v>60</v>
      </c>
    </row>
    <row r="81" spans="6:8" ht="15.75" customHeight="1" x14ac:dyDescent="0.25">
      <c r="F81" s="10" t="s">
        <v>1273</v>
      </c>
      <c r="G81" s="10" t="s">
        <v>1369</v>
      </c>
      <c r="H81" s="10">
        <v>65</v>
      </c>
    </row>
    <row r="82" spans="6:8" ht="15.75" customHeight="1" x14ac:dyDescent="0.25">
      <c r="F82" s="10" t="s">
        <v>1273</v>
      </c>
      <c r="G82" s="10" t="s">
        <v>1370</v>
      </c>
      <c r="H82" s="10">
        <v>1700</v>
      </c>
    </row>
    <row r="83" spans="6:8" ht="15.75" customHeight="1" x14ac:dyDescent="0.25">
      <c r="F83" s="10" t="s">
        <v>1273</v>
      </c>
      <c r="G83" s="10" t="s">
        <v>1371</v>
      </c>
      <c r="H83" s="10">
        <v>53</v>
      </c>
    </row>
    <row r="84" spans="6:8" ht="15.75" customHeight="1" x14ac:dyDescent="0.25">
      <c r="F84" s="10" t="s">
        <v>1273</v>
      </c>
      <c r="G84" s="10" t="s">
        <v>1372</v>
      </c>
      <c r="H84" s="10">
        <v>1682</v>
      </c>
    </row>
    <row r="85" spans="6:8" ht="15.75" customHeight="1" x14ac:dyDescent="0.25">
      <c r="F85" s="10" t="s">
        <v>1273</v>
      </c>
      <c r="G85" s="10" t="s">
        <v>1373</v>
      </c>
      <c r="H85" s="10">
        <v>61</v>
      </c>
    </row>
    <row r="86" spans="6:8" ht="15.75" customHeight="1" x14ac:dyDescent="0.25">
      <c r="F86" s="10" t="s">
        <v>1273</v>
      </c>
      <c r="G86" s="10" t="s">
        <v>1374</v>
      </c>
      <c r="H86" s="10">
        <v>63</v>
      </c>
    </row>
    <row r="87" spans="6:8" ht="15.75" customHeight="1" x14ac:dyDescent="0.25">
      <c r="F87" s="10" t="s">
        <v>1276</v>
      </c>
      <c r="G87" s="10" t="s">
        <v>1375</v>
      </c>
      <c r="H87" s="10">
        <v>92</v>
      </c>
    </row>
    <row r="88" spans="6:8" ht="15.75" customHeight="1" x14ac:dyDescent="0.25">
      <c r="F88" s="10" t="s">
        <v>1276</v>
      </c>
      <c r="G88" s="10" t="s">
        <v>1376</v>
      </c>
      <c r="H88" s="10">
        <v>82</v>
      </c>
    </row>
    <row r="89" spans="6:8" ht="15.75" customHeight="1" x14ac:dyDescent="0.25">
      <c r="F89" s="10" t="s">
        <v>1276</v>
      </c>
      <c r="G89" s="10" t="s">
        <v>1377</v>
      </c>
      <c r="H89" s="10">
        <v>77</v>
      </c>
    </row>
    <row r="90" spans="6:8" ht="15.75" customHeight="1" x14ac:dyDescent="0.25">
      <c r="F90" s="10" t="s">
        <v>1276</v>
      </c>
      <c r="G90" s="10" t="s">
        <v>313</v>
      </c>
      <c r="H90" s="10">
        <v>78</v>
      </c>
    </row>
    <row r="91" spans="6:8" ht="15.75" customHeight="1" x14ac:dyDescent="0.25">
      <c r="F91" s="10" t="s">
        <v>1276</v>
      </c>
      <c r="G91" s="10" t="s">
        <v>1378</v>
      </c>
      <c r="H91" s="10">
        <v>1666</v>
      </c>
    </row>
    <row r="92" spans="6:8" ht="15.75" customHeight="1" x14ac:dyDescent="0.25">
      <c r="F92" s="10" t="s">
        <v>1276</v>
      </c>
      <c r="G92" s="10" t="s">
        <v>1379</v>
      </c>
      <c r="H92" s="10">
        <v>84</v>
      </c>
    </row>
    <row r="93" spans="6:8" ht="15.75" customHeight="1" x14ac:dyDescent="0.25">
      <c r="F93" s="10" t="s">
        <v>1276</v>
      </c>
      <c r="G93" s="10" t="s">
        <v>1380</v>
      </c>
      <c r="H93" s="10">
        <v>88</v>
      </c>
    </row>
    <row r="94" spans="6:8" ht="15.75" customHeight="1" x14ac:dyDescent="0.25">
      <c r="F94" s="10" t="s">
        <v>1276</v>
      </c>
      <c r="G94" s="10" t="s">
        <v>1381</v>
      </c>
      <c r="H94" s="10">
        <v>2084</v>
      </c>
    </row>
    <row r="95" spans="6:8" ht="15.75" customHeight="1" x14ac:dyDescent="0.25">
      <c r="F95" s="10" t="s">
        <v>1276</v>
      </c>
      <c r="G95" s="10" t="s">
        <v>1382</v>
      </c>
      <c r="H95" s="10">
        <v>2086</v>
      </c>
    </row>
    <row r="96" spans="6:8" ht="15.75" customHeight="1" x14ac:dyDescent="0.25">
      <c r="F96" s="10" t="s">
        <v>1276</v>
      </c>
      <c r="G96" s="10" t="s">
        <v>1383</v>
      </c>
      <c r="H96" s="10">
        <v>1656</v>
      </c>
    </row>
    <row r="97" spans="6:8" ht="15.75" customHeight="1" x14ac:dyDescent="0.25">
      <c r="F97" s="10" t="s">
        <v>1276</v>
      </c>
      <c r="G97" s="10" t="s">
        <v>1384</v>
      </c>
      <c r="H97" s="10">
        <v>586</v>
      </c>
    </row>
    <row r="98" spans="6:8" ht="15.75" customHeight="1" x14ac:dyDescent="0.25">
      <c r="F98" s="10" t="s">
        <v>1276</v>
      </c>
      <c r="G98" s="10" t="s">
        <v>1385</v>
      </c>
      <c r="H98" s="10">
        <v>2085</v>
      </c>
    </row>
    <row r="99" spans="6:8" ht="15.75" customHeight="1" x14ac:dyDescent="0.25">
      <c r="F99" s="10" t="s">
        <v>1276</v>
      </c>
      <c r="G99" s="10" t="s">
        <v>1386</v>
      </c>
      <c r="H99" s="10">
        <v>86</v>
      </c>
    </row>
    <row r="100" spans="6:8" ht="15.75" customHeight="1" x14ac:dyDescent="0.25">
      <c r="F100" s="10" t="s">
        <v>1276</v>
      </c>
      <c r="G100" s="10" t="s">
        <v>1387</v>
      </c>
      <c r="H100" s="10">
        <v>79</v>
      </c>
    </row>
    <row r="101" spans="6:8" ht="15.75" customHeight="1" x14ac:dyDescent="0.25">
      <c r="F101" s="10" t="s">
        <v>1276</v>
      </c>
      <c r="G101" s="10" t="s">
        <v>1388</v>
      </c>
      <c r="H101" s="10">
        <v>87</v>
      </c>
    </row>
    <row r="102" spans="6:8" ht="15.75" customHeight="1" x14ac:dyDescent="0.25">
      <c r="F102" s="10" t="s">
        <v>1276</v>
      </c>
      <c r="G102" s="10" t="s">
        <v>1389</v>
      </c>
      <c r="H102" s="10">
        <v>80</v>
      </c>
    </row>
    <row r="103" spans="6:8" ht="15.75" customHeight="1" x14ac:dyDescent="0.25">
      <c r="F103" s="10" t="s">
        <v>1276</v>
      </c>
      <c r="G103" s="10" t="s">
        <v>1390</v>
      </c>
      <c r="H103" s="10">
        <v>93</v>
      </c>
    </row>
    <row r="104" spans="6:8" ht="15.75" customHeight="1" x14ac:dyDescent="0.25">
      <c r="F104" s="10" t="s">
        <v>1276</v>
      </c>
      <c r="G104" s="10" t="s">
        <v>1391</v>
      </c>
      <c r="H104" s="10">
        <v>91</v>
      </c>
    </row>
    <row r="105" spans="6:8" ht="15.75" customHeight="1" x14ac:dyDescent="0.25">
      <c r="F105" s="10" t="s">
        <v>1276</v>
      </c>
      <c r="G105" s="10" t="s">
        <v>1392</v>
      </c>
      <c r="H105" s="10">
        <v>90</v>
      </c>
    </row>
    <row r="106" spans="6:8" ht="15.75" customHeight="1" x14ac:dyDescent="0.25">
      <c r="F106" s="10" t="s">
        <v>1276</v>
      </c>
      <c r="G106" s="10" t="s">
        <v>1393</v>
      </c>
      <c r="H106" s="10">
        <v>83</v>
      </c>
    </row>
    <row r="107" spans="6:8" ht="15.75" customHeight="1" x14ac:dyDescent="0.25">
      <c r="F107" s="10" t="s">
        <v>1276</v>
      </c>
      <c r="G107" s="10" t="s">
        <v>1394</v>
      </c>
      <c r="H107" s="10">
        <v>81</v>
      </c>
    </row>
    <row r="108" spans="6:8" ht="15.75" customHeight="1" x14ac:dyDescent="0.25">
      <c r="F108" s="10" t="s">
        <v>1276</v>
      </c>
      <c r="G108" s="10" t="s">
        <v>1395</v>
      </c>
      <c r="H108" s="10">
        <v>85</v>
      </c>
    </row>
    <row r="109" spans="6:8" ht="15.75" customHeight="1" x14ac:dyDescent="0.25">
      <c r="F109" s="10" t="s">
        <v>1279</v>
      </c>
      <c r="G109" s="10" t="s">
        <v>1396</v>
      </c>
      <c r="H109" s="10">
        <v>97</v>
      </c>
    </row>
    <row r="110" spans="6:8" ht="15.75" customHeight="1" x14ac:dyDescent="0.25">
      <c r="F110" s="10" t="s">
        <v>1279</v>
      </c>
      <c r="G110" s="10" t="s">
        <v>1397</v>
      </c>
      <c r="H110" s="10">
        <v>98</v>
      </c>
    </row>
    <row r="111" spans="6:8" ht="15.75" customHeight="1" x14ac:dyDescent="0.25">
      <c r="F111" s="10" t="s">
        <v>1279</v>
      </c>
      <c r="G111" s="10" t="s">
        <v>1398</v>
      </c>
      <c r="H111" s="10">
        <v>107</v>
      </c>
    </row>
    <row r="112" spans="6:8" ht="15.75" customHeight="1" x14ac:dyDescent="0.25">
      <c r="F112" s="10" t="s">
        <v>1279</v>
      </c>
      <c r="G112" s="10" t="s">
        <v>1399</v>
      </c>
      <c r="H112" s="10">
        <v>99</v>
      </c>
    </row>
    <row r="113" spans="6:8" ht="15.75" customHeight="1" x14ac:dyDescent="0.25">
      <c r="F113" s="10" t="s">
        <v>1279</v>
      </c>
      <c r="G113" s="10" t="s">
        <v>1400</v>
      </c>
      <c r="H113" s="10">
        <v>105</v>
      </c>
    </row>
    <row r="114" spans="6:8" ht="15.75" customHeight="1" x14ac:dyDescent="0.25">
      <c r="F114" s="10" t="s">
        <v>1279</v>
      </c>
      <c r="G114" s="10" t="s">
        <v>1401</v>
      </c>
      <c r="H114" s="10">
        <v>2289</v>
      </c>
    </row>
    <row r="115" spans="6:8" ht="15.75" customHeight="1" x14ac:dyDescent="0.25">
      <c r="F115" s="10" t="s">
        <v>1279</v>
      </c>
      <c r="G115" s="10" t="s">
        <v>1402</v>
      </c>
      <c r="H115" s="10">
        <v>102</v>
      </c>
    </row>
    <row r="116" spans="6:8" ht="15.75" customHeight="1" x14ac:dyDescent="0.25">
      <c r="F116" s="10" t="s">
        <v>1279</v>
      </c>
      <c r="G116" s="10" t="s">
        <v>1403</v>
      </c>
      <c r="H116" s="10">
        <v>1999</v>
      </c>
    </row>
    <row r="117" spans="6:8" ht="15.75" customHeight="1" x14ac:dyDescent="0.25">
      <c r="F117" s="10" t="s">
        <v>1279</v>
      </c>
      <c r="G117" s="10" t="s">
        <v>1404</v>
      </c>
      <c r="H117" s="10">
        <v>104</v>
      </c>
    </row>
    <row r="118" spans="6:8" ht="15.75" customHeight="1" x14ac:dyDescent="0.25">
      <c r="F118" s="10" t="s">
        <v>1279</v>
      </c>
      <c r="G118" s="10" t="s">
        <v>1405</v>
      </c>
      <c r="H118" s="10">
        <v>96</v>
      </c>
    </row>
    <row r="119" spans="6:8" ht="15.75" customHeight="1" x14ac:dyDescent="0.25">
      <c r="F119" s="10" t="s">
        <v>1279</v>
      </c>
      <c r="G119" s="10" t="s">
        <v>1406</v>
      </c>
      <c r="H119" s="10">
        <v>106</v>
      </c>
    </row>
    <row r="120" spans="6:8" ht="15.75" customHeight="1" x14ac:dyDescent="0.25">
      <c r="F120" s="10" t="s">
        <v>1279</v>
      </c>
      <c r="G120" s="10" t="s">
        <v>1407</v>
      </c>
      <c r="H120" s="10">
        <v>94</v>
      </c>
    </row>
    <row r="121" spans="6:8" ht="15.75" customHeight="1" x14ac:dyDescent="0.25">
      <c r="F121" s="10" t="s">
        <v>1279</v>
      </c>
      <c r="G121" s="10" t="s">
        <v>1408</v>
      </c>
      <c r="H121" s="10">
        <v>100</v>
      </c>
    </row>
    <row r="122" spans="6:8" ht="15.75" customHeight="1" x14ac:dyDescent="0.25">
      <c r="F122" s="10" t="s">
        <v>1279</v>
      </c>
      <c r="G122" s="10" t="s">
        <v>1409</v>
      </c>
      <c r="H122" s="10">
        <v>95</v>
      </c>
    </row>
    <row r="123" spans="6:8" ht="15.75" customHeight="1" x14ac:dyDescent="0.25">
      <c r="F123" s="10" t="s">
        <v>1279</v>
      </c>
      <c r="G123" s="10" t="s">
        <v>1410</v>
      </c>
      <c r="H123" s="10">
        <v>1654</v>
      </c>
    </row>
    <row r="124" spans="6:8" ht="15.75" customHeight="1" x14ac:dyDescent="0.25">
      <c r="F124" s="10" t="s">
        <v>1279</v>
      </c>
      <c r="G124" s="10" t="s">
        <v>1411</v>
      </c>
      <c r="H124" s="10">
        <v>103</v>
      </c>
    </row>
    <row r="125" spans="6:8" ht="15.75" customHeight="1" x14ac:dyDescent="0.25">
      <c r="F125" s="10" t="s">
        <v>1283</v>
      </c>
      <c r="G125" s="10" t="s">
        <v>1412</v>
      </c>
      <c r="H125" s="10">
        <v>119</v>
      </c>
    </row>
    <row r="126" spans="6:8" ht="15.75" customHeight="1" x14ac:dyDescent="0.25">
      <c r="F126" s="10" t="s">
        <v>1283</v>
      </c>
      <c r="G126" s="10" t="s">
        <v>1413</v>
      </c>
      <c r="H126" s="10">
        <v>2010</v>
      </c>
    </row>
    <row r="127" spans="6:8" ht="15.75" customHeight="1" x14ac:dyDescent="0.25">
      <c r="F127" s="10" t="s">
        <v>1283</v>
      </c>
      <c r="G127" s="10" t="s">
        <v>1414</v>
      </c>
      <c r="H127" s="10">
        <v>120</v>
      </c>
    </row>
    <row r="128" spans="6:8" ht="15.75" customHeight="1" x14ac:dyDescent="0.25">
      <c r="F128" s="10" t="s">
        <v>1283</v>
      </c>
      <c r="G128" s="10" t="s">
        <v>1415</v>
      </c>
      <c r="H128" s="10">
        <v>122</v>
      </c>
    </row>
    <row r="129" spans="6:8" ht="15.75" customHeight="1" x14ac:dyDescent="0.25">
      <c r="F129" s="10" t="s">
        <v>1283</v>
      </c>
      <c r="G129" s="10" t="s">
        <v>1416</v>
      </c>
      <c r="H129" s="10">
        <v>117</v>
      </c>
    </row>
    <row r="130" spans="6:8" ht="15.75" customHeight="1" x14ac:dyDescent="0.25">
      <c r="F130" s="10" t="s">
        <v>1283</v>
      </c>
      <c r="G130" s="10" t="s">
        <v>1417</v>
      </c>
      <c r="H130" s="10">
        <v>2009</v>
      </c>
    </row>
    <row r="131" spans="6:8" ht="15.75" customHeight="1" x14ac:dyDescent="0.25">
      <c r="F131" s="10" t="s">
        <v>1283</v>
      </c>
      <c r="G131" s="10" t="s">
        <v>1418</v>
      </c>
      <c r="H131" s="10">
        <v>121</v>
      </c>
    </row>
    <row r="132" spans="6:8" ht="15.75" customHeight="1" x14ac:dyDescent="0.25">
      <c r="F132" s="10" t="s">
        <v>1283</v>
      </c>
      <c r="G132" s="10" t="s">
        <v>1419</v>
      </c>
      <c r="H132" s="10">
        <v>109</v>
      </c>
    </row>
    <row r="133" spans="6:8" ht="15.75" customHeight="1" x14ac:dyDescent="0.25">
      <c r="F133" s="10" t="s">
        <v>1283</v>
      </c>
      <c r="G133" s="10" t="s">
        <v>1420</v>
      </c>
      <c r="H133" s="10">
        <v>110</v>
      </c>
    </row>
    <row r="134" spans="6:8" ht="15.75" customHeight="1" x14ac:dyDescent="0.25">
      <c r="F134" s="10" t="s">
        <v>1283</v>
      </c>
      <c r="G134" s="10" t="s">
        <v>1421</v>
      </c>
      <c r="H134" s="10">
        <v>113</v>
      </c>
    </row>
    <row r="135" spans="6:8" ht="15.75" customHeight="1" x14ac:dyDescent="0.25">
      <c r="F135" s="10" t="s">
        <v>1283</v>
      </c>
      <c r="G135" s="10" t="s">
        <v>1422</v>
      </c>
      <c r="H135" s="10">
        <v>115</v>
      </c>
    </row>
    <row r="136" spans="6:8" ht="15.75" customHeight="1" x14ac:dyDescent="0.25">
      <c r="F136" s="10" t="s">
        <v>1283</v>
      </c>
      <c r="G136" s="10" t="s">
        <v>1423</v>
      </c>
      <c r="H136" s="10">
        <v>2012</v>
      </c>
    </row>
    <row r="137" spans="6:8" ht="15.75" customHeight="1" x14ac:dyDescent="0.25">
      <c r="F137" s="10" t="s">
        <v>1283</v>
      </c>
      <c r="G137" s="10" t="s">
        <v>1424</v>
      </c>
      <c r="H137" s="10">
        <v>114</v>
      </c>
    </row>
    <row r="138" spans="6:8" ht="15.75" customHeight="1" x14ac:dyDescent="0.25">
      <c r="F138" s="10" t="s">
        <v>1283</v>
      </c>
      <c r="G138" s="10" t="s">
        <v>1425</v>
      </c>
      <c r="H138" s="10">
        <v>111</v>
      </c>
    </row>
    <row r="139" spans="6:8" ht="15.75" customHeight="1" x14ac:dyDescent="0.25">
      <c r="F139" s="10" t="s">
        <v>1283</v>
      </c>
      <c r="G139" s="10" t="s">
        <v>1426</v>
      </c>
      <c r="H139" s="10">
        <v>2011</v>
      </c>
    </row>
    <row r="140" spans="6:8" ht="15.75" customHeight="1" x14ac:dyDescent="0.25">
      <c r="F140" s="10" t="s">
        <v>1283</v>
      </c>
      <c r="G140" s="10" t="s">
        <v>1427</v>
      </c>
      <c r="H140" s="10">
        <v>108</v>
      </c>
    </row>
    <row r="141" spans="6:8" ht="15.75" customHeight="1" x14ac:dyDescent="0.25">
      <c r="F141" s="10" t="s">
        <v>1283</v>
      </c>
      <c r="G141" s="10" t="s">
        <v>1428</v>
      </c>
      <c r="H141" s="10">
        <v>116</v>
      </c>
    </row>
    <row r="142" spans="6:8" ht="15.75" customHeight="1" x14ac:dyDescent="0.25">
      <c r="F142" s="10" t="s">
        <v>1283</v>
      </c>
      <c r="G142" s="10" t="s">
        <v>1429</v>
      </c>
      <c r="H142" s="10">
        <v>112</v>
      </c>
    </row>
    <row r="143" spans="6:8" ht="15.75" customHeight="1" x14ac:dyDescent="0.25">
      <c r="F143" s="10" t="s">
        <v>1287</v>
      </c>
      <c r="G143" s="10" t="s">
        <v>1430</v>
      </c>
      <c r="H143" s="10">
        <v>127</v>
      </c>
    </row>
    <row r="144" spans="6:8" ht="15.75" customHeight="1" x14ac:dyDescent="0.25">
      <c r="F144" s="10" t="s">
        <v>1287</v>
      </c>
      <c r="G144" s="10" t="s">
        <v>1431</v>
      </c>
      <c r="H144" s="10">
        <v>333</v>
      </c>
    </row>
    <row r="145" spans="6:8" ht="15.75" customHeight="1" x14ac:dyDescent="0.25">
      <c r="F145" s="10" t="s">
        <v>1287</v>
      </c>
      <c r="G145" s="10" t="s">
        <v>1432</v>
      </c>
      <c r="H145" s="10">
        <v>133</v>
      </c>
    </row>
    <row r="146" spans="6:8" ht="15.75" customHeight="1" x14ac:dyDescent="0.25">
      <c r="F146" s="10" t="s">
        <v>1287</v>
      </c>
      <c r="G146" s="10" t="s">
        <v>1433</v>
      </c>
      <c r="H146" s="10">
        <v>132</v>
      </c>
    </row>
    <row r="147" spans="6:8" ht="15.75" customHeight="1" x14ac:dyDescent="0.25">
      <c r="F147" s="10" t="s">
        <v>1287</v>
      </c>
      <c r="G147" s="10" t="s">
        <v>1434</v>
      </c>
      <c r="H147" s="10">
        <v>130</v>
      </c>
    </row>
    <row r="148" spans="6:8" ht="15.75" customHeight="1" x14ac:dyDescent="0.25">
      <c r="F148" s="10" t="s">
        <v>1287</v>
      </c>
      <c r="G148" s="10" t="s">
        <v>1435</v>
      </c>
      <c r="H148" s="10">
        <v>124</v>
      </c>
    </row>
    <row r="149" spans="6:8" ht="15.75" customHeight="1" x14ac:dyDescent="0.25">
      <c r="F149" s="10" t="s">
        <v>1287</v>
      </c>
      <c r="G149" s="10" t="s">
        <v>1436</v>
      </c>
      <c r="H149" s="10">
        <v>129</v>
      </c>
    </row>
    <row r="150" spans="6:8" ht="15.75" customHeight="1" x14ac:dyDescent="0.25">
      <c r="F150" s="10" t="s">
        <v>1287</v>
      </c>
      <c r="G150" s="10" t="s">
        <v>1437</v>
      </c>
      <c r="H150" s="10">
        <v>131</v>
      </c>
    </row>
    <row r="151" spans="6:8" ht="15.75" customHeight="1" x14ac:dyDescent="0.25">
      <c r="F151" s="10" t="s">
        <v>1287</v>
      </c>
      <c r="G151" s="10" t="s">
        <v>1438</v>
      </c>
      <c r="H151" s="10">
        <v>125</v>
      </c>
    </row>
    <row r="152" spans="6:8" ht="15.75" customHeight="1" x14ac:dyDescent="0.25">
      <c r="F152" s="10" t="s">
        <v>1287</v>
      </c>
      <c r="G152" s="10" t="s">
        <v>1439</v>
      </c>
      <c r="H152" s="10">
        <v>126</v>
      </c>
    </row>
    <row r="153" spans="6:8" ht="15.75" customHeight="1" x14ac:dyDescent="0.25">
      <c r="F153" s="10" t="s">
        <v>1287</v>
      </c>
      <c r="G153" s="10" t="s">
        <v>1440</v>
      </c>
      <c r="H153" s="10">
        <v>128</v>
      </c>
    </row>
    <row r="154" spans="6:8" ht="15.75" customHeight="1" x14ac:dyDescent="0.25">
      <c r="F154" s="10" t="s">
        <v>1287</v>
      </c>
      <c r="G154" s="10" t="s">
        <v>1441</v>
      </c>
      <c r="H154" s="10">
        <v>123</v>
      </c>
    </row>
    <row r="155" spans="6:8" ht="15.75" customHeight="1" x14ac:dyDescent="0.25">
      <c r="F155" s="10" t="s">
        <v>1287</v>
      </c>
      <c r="G155" s="10" t="s">
        <v>1442</v>
      </c>
      <c r="H155" s="10">
        <v>134</v>
      </c>
    </row>
    <row r="156" spans="6:8" ht="15.75" customHeight="1" x14ac:dyDescent="0.25">
      <c r="F156" s="10" t="s">
        <v>1291</v>
      </c>
      <c r="G156" s="10" t="s">
        <v>1443</v>
      </c>
      <c r="H156" s="10">
        <v>140</v>
      </c>
    </row>
    <row r="157" spans="6:8" ht="15.75" customHeight="1" x14ac:dyDescent="0.25">
      <c r="F157" s="10" t="s">
        <v>1291</v>
      </c>
      <c r="G157" s="10" t="s">
        <v>1444</v>
      </c>
      <c r="H157" s="10">
        <v>136</v>
      </c>
    </row>
    <row r="158" spans="6:8" ht="15.75" customHeight="1" x14ac:dyDescent="0.25">
      <c r="F158" s="10" t="s">
        <v>1291</v>
      </c>
      <c r="G158" s="10" t="s">
        <v>1445</v>
      </c>
      <c r="H158" s="10">
        <v>148</v>
      </c>
    </row>
    <row r="159" spans="6:8" ht="15.75" customHeight="1" x14ac:dyDescent="0.25">
      <c r="F159" s="10" t="s">
        <v>1291</v>
      </c>
      <c r="G159" s="10" t="s">
        <v>1446</v>
      </c>
      <c r="H159" s="10">
        <v>142</v>
      </c>
    </row>
    <row r="160" spans="6:8" ht="15.75" customHeight="1" x14ac:dyDescent="0.25">
      <c r="F160" s="10" t="s">
        <v>1291</v>
      </c>
      <c r="G160" s="10" t="s">
        <v>1447</v>
      </c>
      <c r="H160" s="10">
        <v>135</v>
      </c>
    </row>
    <row r="161" spans="6:8" ht="15.75" customHeight="1" x14ac:dyDescent="0.25">
      <c r="F161" s="10" t="s">
        <v>1291</v>
      </c>
      <c r="G161" s="10" t="s">
        <v>1448</v>
      </c>
      <c r="H161" s="10">
        <v>143</v>
      </c>
    </row>
    <row r="162" spans="6:8" ht="15.75" customHeight="1" x14ac:dyDescent="0.25">
      <c r="F162" s="10" t="s">
        <v>1291</v>
      </c>
      <c r="G162" s="10" t="s">
        <v>1449</v>
      </c>
      <c r="H162" s="10">
        <v>2073</v>
      </c>
    </row>
    <row r="163" spans="6:8" ht="15.75" customHeight="1" x14ac:dyDescent="0.25">
      <c r="F163" s="10" t="s">
        <v>1291</v>
      </c>
      <c r="G163" s="10" t="s">
        <v>1450</v>
      </c>
      <c r="H163" s="10">
        <v>2053</v>
      </c>
    </row>
    <row r="164" spans="6:8" ht="15.75" customHeight="1" x14ac:dyDescent="0.25">
      <c r="F164" s="10" t="s">
        <v>1291</v>
      </c>
      <c r="G164" s="10" t="s">
        <v>1451</v>
      </c>
      <c r="H164" s="10">
        <v>146</v>
      </c>
    </row>
    <row r="165" spans="6:8" ht="15.75" customHeight="1" x14ac:dyDescent="0.25">
      <c r="F165" s="10" t="s">
        <v>1291</v>
      </c>
      <c r="G165" s="10" t="s">
        <v>1452</v>
      </c>
      <c r="H165" s="10">
        <v>139</v>
      </c>
    </row>
    <row r="166" spans="6:8" ht="15.75" customHeight="1" x14ac:dyDescent="0.25">
      <c r="F166" s="10" t="s">
        <v>1291</v>
      </c>
      <c r="G166" s="10" t="s">
        <v>1453</v>
      </c>
      <c r="H166" s="10">
        <v>145</v>
      </c>
    </row>
    <row r="167" spans="6:8" ht="15.75" customHeight="1" x14ac:dyDescent="0.25">
      <c r="F167" s="10" t="s">
        <v>1291</v>
      </c>
      <c r="G167" s="10" t="s">
        <v>1454</v>
      </c>
      <c r="H167" s="10">
        <v>163</v>
      </c>
    </row>
    <row r="168" spans="6:8" ht="15.75" customHeight="1" x14ac:dyDescent="0.25">
      <c r="F168" s="10" t="s">
        <v>1291</v>
      </c>
      <c r="G168" s="10" t="s">
        <v>1455</v>
      </c>
      <c r="H168" s="10">
        <v>137</v>
      </c>
    </row>
    <row r="169" spans="6:8" ht="15.75" customHeight="1" x14ac:dyDescent="0.25">
      <c r="F169" s="10" t="s">
        <v>1291</v>
      </c>
      <c r="G169" s="10" t="s">
        <v>1456</v>
      </c>
      <c r="H169" s="10">
        <v>144</v>
      </c>
    </row>
    <row r="170" spans="6:8" ht="15.75" customHeight="1" x14ac:dyDescent="0.25">
      <c r="F170" s="10" t="s">
        <v>1291</v>
      </c>
      <c r="G170" s="10" t="s">
        <v>1457</v>
      </c>
      <c r="H170" s="10">
        <v>147</v>
      </c>
    </row>
    <row r="171" spans="6:8" ht="15.75" customHeight="1" x14ac:dyDescent="0.25">
      <c r="F171" s="10" t="s">
        <v>1291</v>
      </c>
      <c r="G171" s="10" t="s">
        <v>1458</v>
      </c>
      <c r="H171" s="10">
        <v>138</v>
      </c>
    </row>
    <row r="172" spans="6:8" ht="15.75" customHeight="1" x14ac:dyDescent="0.25">
      <c r="F172" s="10" t="s">
        <v>1291</v>
      </c>
      <c r="G172" s="10" t="s">
        <v>1459</v>
      </c>
      <c r="H172" s="10">
        <v>141</v>
      </c>
    </row>
    <row r="173" spans="6:8" ht="15.75" customHeight="1" x14ac:dyDescent="0.25">
      <c r="F173" s="10" t="s">
        <v>1295</v>
      </c>
      <c r="G173" s="10" t="s">
        <v>1460</v>
      </c>
      <c r="H173" s="10">
        <v>902</v>
      </c>
    </row>
    <row r="174" spans="6:8" ht="15.75" customHeight="1" x14ac:dyDescent="0.25">
      <c r="F174" s="10" t="s">
        <v>1295</v>
      </c>
      <c r="G174" s="10" t="s">
        <v>1461</v>
      </c>
      <c r="H174" s="10">
        <v>159</v>
      </c>
    </row>
    <row r="175" spans="6:8" ht="15.75" customHeight="1" x14ac:dyDescent="0.25">
      <c r="F175" s="10" t="s">
        <v>1295</v>
      </c>
      <c r="G175" s="10" t="s">
        <v>1462</v>
      </c>
      <c r="H175" s="10">
        <v>2013</v>
      </c>
    </row>
    <row r="176" spans="6:8" ht="15.75" customHeight="1" x14ac:dyDescent="0.25">
      <c r="F176" s="10" t="s">
        <v>1295</v>
      </c>
      <c r="G176" s="10" t="s">
        <v>1463</v>
      </c>
      <c r="H176" s="10">
        <v>151</v>
      </c>
    </row>
    <row r="177" spans="6:8" ht="15.75" customHeight="1" x14ac:dyDescent="0.25">
      <c r="F177" s="10" t="s">
        <v>1295</v>
      </c>
      <c r="G177" s="10" t="s">
        <v>1464</v>
      </c>
      <c r="H177" s="10">
        <v>154</v>
      </c>
    </row>
    <row r="178" spans="6:8" ht="15.75" customHeight="1" x14ac:dyDescent="0.25">
      <c r="F178" s="10" t="s">
        <v>1295</v>
      </c>
      <c r="G178" s="10" t="s">
        <v>1465</v>
      </c>
      <c r="H178" s="10">
        <v>152</v>
      </c>
    </row>
    <row r="179" spans="6:8" ht="15.75" customHeight="1" x14ac:dyDescent="0.25">
      <c r="F179" s="10" t="s">
        <v>1295</v>
      </c>
      <c r="G179" s="10" t="s">
        <v>1466</v>
      </c>
      <c r="H179" s="10">
        <v>149</v>
      </c>
    </row>
    <row r="180" spans="6:8" ht="15.75" customHeight="1" x14ac:dyDescent="0.25">
      <c r="F180" s="10" t="s">
        <v>1295</v>
      </c>
      <c r="G180" s="10" t="s">
        <v>1467</v>
      </c>
      <c r="H180" s="10">
        <v>2000</v>
      </c>
    </row>
    <row r="181" spans="6:8" ht="15.75" customHeight="1" x14ac:dyDescent="0.25">
      <c r="F181" s="10" t="s">
        <v>1295</v>
      </c>
      <c r="G181" s="10" t="s">
        <v>1468</v>
      </c>
      <c r="H181" s="10">
        <v>2069</v>
      </c>
    </row>
    <row r="182" spans="6:8" ht="15.75" customHeight="1" x14ac:dyDescent="0.25">
      <c r="F182" s="10" t="s">
        <v>1295</v>
      </c>
      <c r="G182" s="10" t="s">
        <v>1469</v>
      </c>
      <c r="H182" s="10">
        <v>155</v>
      </c>
    </row>
    <row r="183" spans="6:8" ht="15.75" customHeight="1" x14ac:dyDescent="0.25">
      <c r="F183" s="10" t="s">
        <v>1295</v>
      </c>
      <c r="G183" s="10" t="s">
        <v>1470</v>
      </c>
      <c r="H183" s="10">
        <v>161</v>
      </c>
    </row>
    <row r="184" spans="6:8" ht="15.75" customHeight="1" x14ac:dyDescent="0.25">
      <c r="F184" s="10" t="s">
        <v>1295</v>
      </c>
      <c r="G184" s="10" t="s">
        <v>1471</v>
      </c>
      <c r="H184" s="10">
        <v>158</v>
      </c>
    </row>
    <row r="185" spans="6:8" ht="15.75" customHeight="1" x14ac:dyDescent="0.25">
      <c r="F185" s="10" t="s">
        <v>1295</v>
      </c>
      <c r="G185" s="10" t="s">
        <v>1472</v>
      </c>
      <c r="H185" s="10">
        <v>160</v>
      </c>
    </row>
    <row r="186" spans="6:8" ht="15.75" customHeight="1" x14ac:dyDescent="0.25">
      <c r="F186" s="10" t="s">
        <v>1295</v>
      </c>
      <c r="G186" s="10" t="s">
        <v>1473</v>
      </c>
      <c r="H186" s="10">
        <v>150</v>
      </c>
    </row>
    <row r="187" spans="6:8" ht="15.75" customHeight="1" x14ac:dyDescent="0.25">
      <c r="F187" s="10" t="s">
        <v>1295</v>
      </c>
      <c r="G187" s="10" t="s">
        <v>1474</v>
      </c>
      <c r="H187" s="10">
        <v>157</v>
      </c>
    </row>
    <row r="188" spans="6:8" ht="15.75" customHeight="1" x14ac:dyDescent="0.25">
      <c r="F188" s="10" t="s">
        <v>1295</v>
      </c>
      <c r="G188" s="10" t="s">
        <v>1475</v>
      </c>
      <c r="H188" s="10">
        <v>153</v>
      </c>
    </row>
    <row r="189" spans="6:8" ht="15.75" customHeight="1" x14ac:dyDescent="0.25">
      <c r="F189" s="10" t="s">
        <v>1295</v>
      </c>
      <c r="G189" s="10" t="s">
        <v>1476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2025-12-22T14:27:24Z</cp:lastPrinted>
  <dcterms:created xsi:type="dcterms:W3CDTF">2024-05-08T18:06:33Z</dcterms:created>
  <dcterms:modified xsi:type="dcterms:W3CDTF">2025-12-22T14:28:00Z</dcterms:modified>
</cp:coreProperties>
</file>